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egin\Desktop\OHCA\Workforce\2024\SilverSkills\"/>
    </mc:Choice>
  </mc:AlternateContent>
  <xr:revisionPtr revIDLastSave="0" documentId="8_{4645C7FD-B68F-4C6D-9007-9E8C4ACEDBD4}" xr6:coauthVersionLast="47" xr6:coauthVersionMax="47" xr10:uidLastSave="{00000000-0000-0000-0000-000000000000}"/>
  <bookViews>
    <workbookView xWindow="-120" yWindow="-120" windowWidth="24240" windowHeight="13740" xr2:uid="{1FE7F34F-0CA8-4772-9E52-BEF489AC840C}"/>
  </bookViews>
  <sheets>
    <sheet name="Cost" sheetId="1" r:id="rId1"/>
    <sheet name="Cost information" sheetId="4" state="hidden" r:id="rId2"/>
    <sheet name="ODHODA Providers" sheetId="2" r:id="rId3"/>
    <sheet name="BLS OES Data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D20" i="3"/>
  <c r="F16" i="4"/>
  <c r="J10" i="4"/>
  <c r="B2" i="1"/>
  <c r="D2" i="1" s="1"/>
  <c r="D4" i="1"/>
  <c r="D3" i="1"/>
  <c r="D6" i="1"/>
  <c r="D5" i="1" l="1"/>
  <c r="D7" i="1" s="1"/>
  <c r="B4" i="2" l="1"/>
</calcChain>
</file>

<file path=xl/sharedStrings.xml><?xml version="1.0" encoding="utf-8"?>
<sst xmlns="http://schemas.openxmlformats.org/spreadsheetml/2006/main" count="60" uniqueCount="56">
  <si>
    <t>CNA Online</t>
  </si>
  <si>
    <t>NAHCA CNA Preceptor Certification</t>
  </si>
  <si>
    <t>NAHCA Champion Membership</t>
  </si>
  <si>
    <t>facility</t>
  </si>
  <si>
    <t>certification</t>
  </si>
  <si>
    <t>2 per facility included in membership</t>
  </si>
  <si>
    <t>NAHCA RNA</t>
  </si>
  <si>
    <t>NAHCA Care Academy Certifications</t>
  </si>
  <si>
    <t>Included in Facility membereship</t>
  </si>
  <si>
    <t>Behavioral Health</t>
  </si>
  <si>
    <t>Dementia Care</t>
  </si>
  <si>
    <t>End of Life Care</t>
  </si>
  <si>
    <t xml:space="preserve">Cost </t>
  </si>
  <si>
    <t>Per</t>
  </si>
  <si>
    <t>Notes</t>
  </si>
  <si>
    <t>Certification</t>
  </si>
  <si>
    <t>Hours</t>
  </si>
  <si>
    <t>NA</t>
  </si>
  <si>
    <t>Patient Care Technician</t>
  </si>
  <si>
    <t>8-12 weeks</t>
  </si>
  <si>
    <t>QMA Certs</t>
  </si>
  <si>
    <t>PCT Certs</t>
  </si>
  <si>
    <t>CDP</t>
  </si>
  <si>
    <t>ODA Administrative personnell</t>
  </si>
  <si>
    <t>SUBTOTAL</t>
  </si>
  <si>
    <t>TOTAL</t>
  </si>
  <si>
    <t>Micro Certifications</t>
  </si>
  <si>
    <t>PASSPORT Providers</t>
  </si>
  <si>
    <t>Assisted Living Waiver Providers</t>
  </si>
  <si>
    <t>Residential Care Facilities (non waiver)</t>
  </si>
  <si>
    <t>SNFs</t>
  </si>
  <si>
    <t>HHAs/Hos</t>
  </si>
  <si>
    <t>Multiple occupations for one geographical area</t>
  </si>
  <si>
    <t>Area:Ohio</t>
  </si>
  <si>
    <t>Period:May 2023</t>
  </si>
  <si>
    <t>Occupation (SOC code)</t>
  </si>
  <si>
    <r>
      <t>Employment</t>
    </r>
    <r>
      <rPr>
        <vertAlign val="superscript"/>
        <sz val="11"/>
        <rFont val="Calibri"/>
        <family val="2"/>
      </rPr>
      <t>(1)</t>
    </r>
  </si>
  <si>
    <t>Home Health and Personal Care Aides(311120)</t>
  </si>
  <si>
    <t xml:space="preserve">       91890</t>
  </si>
  <si>
    <t>Nursing Assistants(311131)</t>
  </si>
  <si>
    <t xml:space="preserve">       61410</t>
  </si>
  <si>
    <t>(1)Estimates for detailed occupations do not sum to the totals because the totals include occupations not shown separately. Estimates do not include self-employed workers.</t>
  </si>
  <si>
    <t>SOC code: Standard Occupational Classification code -- see http://www.bls.gov/soc/home.htm</t>
  </si>
  <si>
    <t>Date extracted on :Jun 11, 2024</t>
  </si>
  <si>
    <t>Cost varies by CTEC, 1200-1800</t>
  </si>
  <si>
    <t>MA-C</t>
  </si>
  <si>
    <t>Includes all microcredentials for dementia, behavioral health or end of life</t>
  </si>
  <si>
    <t>Assumptions</t>
  </si>
  <si>
    <t>1/5 of all LTC facilities credentials 10 Medication Aides</t>
  </si>
  <si>
    <t>100 LTC facilities credential 1 patient care technician</t>
  </si>
  <si>
    <t>1/4 all nursing assistants or home health aides obtain microcertifications</t>
  </si>
  <si>
    <t>Certification Category</t>
  </si>
  <si>
    <t>Number of Credentials</t>
  </si>
  <si>
    <t>Average Cost of Credential</t>
  </si>
  <si>
    <t>Total</t>
  </si>
  <si>
    <t>4 full time employees with a salary and benefit cost of $150,000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</si>
</sst>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4" fontId="0" fillId="0" borderId="0" xfId="0" applyNumberFormat="1"/>
    <xf numFmtId="17" fontId="0" fillId="0" borderId="0" xfId="0" applyNumberFormat="1"/>
    <xf numFmtId="1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wrapText="1"/>
    </xf>
    <xf numFmtId="3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3" xfId="0" applyBorder="1"/>
    <xf numFmtId="164" fontId="0" fillId="0" borderId="3" xfId="0" applyNumberForma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F443-D1F7-40E4-B4A6-B822DF2278B2}">
  <dimension ref="A1:E7"/>
  <sheetViews>
    <sheetView tabSelected="1" workbookViewId="0">
      <selection activeCell="A24" sqref="A24"/>
    </sheetView>
  </sheetViews>
  <sheetFormatPr defaultRowHeight="15" x14ac:dyDescent="0.25"/>
  <cols>
    <col min="1" max="1" width="38.7109375" customWidth="1"/>
    <col min="2" max="2" width="11.140625" style="9" bestFit="1" customWidth="1"/>
    <col min="3" max="3" width="13.42578125" style="9" customWidth="1"/>
    <col min="4" max="4" width="13.42578125" style="10" customWidth="1"/>
    <col min="5" max="5" width="70" customWidth="1"/>
  </cols>
  <sheetData>
    <row r="1" spans="1:5" ht="30" x14ac:dyDescent="0.25">
      <c r="A1" t="s">
        <v>51</v>
      </c>
      <c r="B1" s="8" t="s">
        <v>52</v>
      </c>
      <c r="C1" s="9" t="s">
        <v>53</v>
      </c>
      <c r="D1" s="9" t="s">
        <v>54</v>
      </c>
      <c r="E1" t="s">
        <v>47</v>
      </c>
    </row>
    <row r="2" spans="1:5" x14ac:dyDescent="0.25">
      <c r="A2" t="s">
        <v>20</v>
      </c>
      <c r="B2" s="8">
        <f>1700/5*10</f>
        <v>3400</v>
      </c>
      <c r="C2" s="9">
        <v>1200</v>
      </c>
      <c r="D2" s="9">
        <f>B2*C2</f>
        <v>4080000</v>
      </c>
      <c r="E2" t="s">
        <v>48</v>
      </c>
    </row>
    <row r="3" spans="1:5" x14ac:dyDescent="0.25">
      <c r="A3" t="s">
        <v>21</v>
      </c>
      <c r="B3" s="8">
        <v>100</v>
      </c>
      <c r="C3" s="9">
        <v>1800</v>
      </c>
      <c r="D3" s="9">
        <f>B3*C3</f>
        <v>180000</v>
      </c>
      <c r="E3" t="s">
        <v>49</v>
      </c>
    </row>
    <row r="4" spans="1:5" x14ac:dyDescent="0.25">
      <c r="A4" t="s">
        <v>26</v>
      </c>
      <c r="B4" s="8">
        <v>38500</v>
      </c>
      <c r="C4" s="9">
        <v>100</v>
      </c>
      <c r="D4" s="9">
        <f>B4*C4</f>
        <v>3850000</v>
      </c>
      <c r="E4" t="s">
        <v>50</v>
      </c>
    </row>
    <row r="5" spans="1:5" x14ac:dyDescent="0.25">
      <c r="A5" s="11" t="s">
        <v>24</v>
      </c>
      <c r="B5" s="12"/>
      <c r="C5" s="12"/>
      <c r="D5" s="12">
        <f>SUM(D1:D4)</f>
        <v>8110000</v>
      </c>
    </row>
    <row r="6" spans="1:5" x14ac:dyDescent="0.25">
      <c r="A6" t="s">
        <v>23</v>
      </c>
      <c r="D6" s="9">
        <f>150000*4</f>
        <v>600000</v>
      </c>
      <c r="E6" t="s">
        <v>55</v>
      </c>
    </row>
    <row r="7" spans="1:5" x14ac:dyDescent="0.25">
      <c r="A7" s="11" t="s">
        <v>25</v>
      </c>
      <c r="B7" s="12"/>
      <c r="C7" s="12"/>
      <c r="D7" s="13">
        <f>D5+D6</f>
        <v>8710000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E729B-B1C9-4251-95C5-E61B9D3B781D}">
  <dimension ref="A1:J16"/>
  <sheetViews>
    <sheetView workbookViewId="0">
      <selection activeCell="I14" sqref="I14"/>
    </sheetView>
  </sheetViews>
  <sheetFormatPr defaultRowHeight="15" x14ac:dyDescent="0.25"/>
  <sheetData>
    <row r="1" spans="1:10" x14ac:dyDescent="0.25">
      <c r="A1" t="s">
        <v>15</v>
      </c>
      <c r="B1" s="3" t="s">
        <v>12</v>
      </c>
      <c r="C1" s="3" t="s">
        <v>13</v>
      </c>
      <c r="D1" t="s">
        <v>16</v>
      </c>
      <c r="E1" t="s">
        <v>14</v>
      </c>
    </row>
    <row r="2" spans="1:10" x14ac:dyDescent="0.25">
      <c r="A2" t="s">
        <v>0</v>
      </c>
      <c r="B2" s="3">
        <v>1200</v>
      </c>
      <c r="C2" s="3" t="s">
        <v>4</v>
      </c>
      <c r="D2">
        <v>75</v>
      </c>
    </row>
    <row r="3" spans="1:10" x14ac:dyDescent="0.25">
      <c r="A3" t="s">
        <v>45</v>
      </c>
      <c r="B3" s="3">
        <v>1200</v>
      </c>
      <c r="C3" s="3" t="s">
        <v>4</v>
      </c>
      <c r="D3">
        <v>70</v>
      </c>
    </row>
    <row r="4" spans="1:10" x14ac:dyDescent="0.25">
      <c r="A4" t="s">
        <v>2</v>
      </c>
      <c r="B4" s="3">
        <v>500</v>
      </c>
      <c r="C4" s="3" t="s">
        <v>3</v>
      </c>
      <c r="D4" t="s">
        <v>17</v>
      </c>
      <c r="E4" t="s">
        <v>46</v>
      </c>
    </row>
    <row r="5" spans="1:10" x14ac:dyDescent="0.25">
      <c r="A5" t="s">
        <v>1</v>
      </c>
      <c r="B5" s="3">
        <v>99</v>
      </c>
      <c r="C5" s="3" t="s">
        <v>4</v>
      </c>
      <c r="D5">
        <v>12</v>
      </c>
      <c r="E5" t="s">
        <v>5</v>
      </c>
    </row>
    <row r="6" spans="1:10" x14ac:dyDescent="0.25">
      <c r="A6" t="s">
        <v>6</v>
      </c>
      <c r="B6" s="3">
        <v>149</v>
      </c>
      <c r="C6" s="3" t="s">
        <v>4</v>
      </c>
      <c r="D6">
        <v>8</v>
      </c>
    </row>
    <row r="7" spans="1:10" x14ac:dyDescent="0.25">
      <c r="A7" t="s">
        <v>22</v>
      </c>
      <c r="B7" s="3">
        <v>160</v>
      </c>
      <c r="C7" s="3" t="s">
        <v>4</v>
      </c>
    </row>
    <row r="8" spans="1:10" x14ac:dyDescent="0.25">
      <c r="A8" t="s">
        <v>7</v>
      </c>
      <c r="B8" s="3"/>
      <c r="C8" s="3"/>
      <c r="E8" t="s">
        <v>8</v>
      </c>
    </row>
    <row r="9" spans="1:10" x14ac:dyDescent="0.25">
      <c r="A9" s="1" t="s">
        <v>9</v>
      </c>
      <c r="B9" s="3"/>
      <c r="C9" s="3"/>
    </row>
    <row r="10" spans="1:10" x14ac:dyDescent="0.25">
      <c r="A10" s="1" t="s">
        <v>10</v>
      </c>
      <c r="B10" s="3"/>
      <c r="C10" s="3"/>
      <c r="J10">
        <f>500*150</f>
        <v>75000</v>
      </c>
    </row>
    <row r="11" spans="1:10" x14ac:dyDescent="0.25">
      <c r="A11" s="1" t="s">
        <v>11</v>
      </c>
      <c r="B11" s="3"/>
      <c r="C11" s="3"/>
    </row>
    <row r="12" spans="1:10" x14ac:dyDescent="0.25">
      <c r="A12" s="2" t="s">
        <v>18</v>
      </c>
      <c r="B12" s="3">
        <v>1500</v>
      </c>
      <c r="C12" s="3"/>
      <c r="D12" t="s">
        <v>19</v>
      </c>
      <c r="E12" t="s">
        <v>44</v>
      </c>
    </row>
    <row r="13" spans="1:10" x14ac:dyDescent="0.25">
      <c r="B13" s="3"/>
      <c r="C13" s="3"/>
    </row>
    <row r="14" spans="1:10" x14ac:dyDescent="0.25">
      <c r="B14" s="3"/>
      <c r="C14" s="3"/>
    </row>
    <row r="15" spans="1:10" x14ac:dyDescent="0.25">
      <c r="B15" s="3"/>
      <c r="C15" s="3"/>
    </row>
    <row r="16" spans="1:10" x14ac:dyDescent="0.25">
      <c r="B16" s="3"/>
      <c r="C16" s="3"/>
      <c r="F16">
        <f>0.55*165</f>
        <v>90.750000000000014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B14A-5FC2-43EB-8088-1763A4C5B4EE}">
  <dimension ref="A1:D6"/>
  <sheetViews>
    <sheetView workbookViewId="0">
      <selection activeCell="E25" sqref="E25"/>
    </sheetView>
  </sheetViews>
  <sheetFormatPr defaultRowHeight="15" x14ac:dyDescent="0.25"/>
  <cols>
    <col min="1" max="1" width="44.28515625" customWidth="1"/>
    <col min="4" max="4" width="12.5703125" customWidth="1"/>
  </cols>
  <sheetData>
    <row r="1" spans="1:4" x14ac:dyDescent="0.25">
      <c r="B1" s="4">
        <v>45383</v>
      </c>
      <c r="C1" s="4">
        <v>45283</v>
      </c>
      <c r="D1" s="5">
        <v>45138</v>
      </c>
    </row>
    <row r="2" spans="1:4" x14ac:dyDescent="0.25">
      <c r="A2" t="s">
        <v>27</v>
      </c>
      <c r="B2">
        <v>2516</v>
      </c>
      <c r="C2">
        <v>2293</v>
      </c>
      <c r="D2">
        <v>2168</v>
      </c>
    </row>
    <row r="3" spans="1:4" x14ac:dyDescent="0.25">
      <c r="A3" t="s">
        <v>28</v>
      </c>
      <c r="B3">
        <v>360</v>
      </c>
      <c r="C3">
        <v>353</v>
      </c>
      <c r="D3">
        <v>353</v>
      </c>
    </row>
    <row r="4" spans="1:4" x14ac:dyDescent="0.25">
      <c r="A4" t="s">
        <v>29</v>
      </c>
      <c r="B4">
        <f>801-B3</f>
        <v>441</v>
      </c>
    </row>
    <row r="5" spans="1:4" x14ac:dyDescent="0.25">
      <c r="A5" t="s">
        <v>30</v>
      </c>
      <c r="B5">
        <v>922</v>
      </c>
    </row>
    <row r="6" spans="1:4" x14ac:dyDescent="0.25">
      <c r="A6" t="s">
        <v>31</v>
      </c>
      <c r="B6">
        <v>2167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2C228-9981-4661-AF68-02996145B008}">
  <dimension ref="A1:G21"/>
  <sheetViews>
    <sheetView workbookViewId="0">
      <selection activeCell="B21" sqref="B21"/>
    </sheetView>
  </sheetViews>
  <sheetFormatPr defaultRowHeight="15" x14ac:dyDescent="0.25"/>
  <cols>
    <col min="1" max="2" width="19.5703125" customWidth="1"/>
  </cols>
  <sheetData>
    <row r="1" spans="1:7" x14ac:dyDescent="0.25">
      <c r="A1" s="14" t="s">
        <v>32</v>
      </c>
      <c r="B1" s="15"/>
      <c r="C1" s="15"/>
      <c r="D1" s="15"/>
      <c r="E1" s="15"/>
      <c r="F1" s="15"/>
      <c r="G1" s="15"/>
    </row>
    <row r="3" spans="1:7" x14ac:dyDescent="0.25">
      <c r="A3" s="6" t="s">
        <v>33</v>
      </c>
    </row>
    <row r="4" spans="1:7" x14ac:dyDescent="0.25">
      <c r="A4" s="6" t="s">
        <v>34</v>
      </c>
    </row>
    <row r="6" spans="1:7" ht="30" x14ac:dyDescent="0.25">
      <c r="A6" s="6" t="s">
        <v>35</v>
      </c>
      <c r="B6" s="6" t="s">
        <v>36</v>
      </c>
    </row>
    <row r="7" spans="1:7" ht="45" x14ac:dyDescent="0.25">
      <c r="A7" s="7" t="s">
        <v>37</v>
      </c>
      <c r="B7" s="7" t="s">
        <v>38</v>
      </c>
    </row>
    <row r="8" spans="1:7" ht="30" x14ac:dyDescent="0.25">
      <c r="A8" s="7" t="s">
        <v>39</v>
      </c>
      <c r="B8" s="7" t="s">
        <v>40</v>
      </c>
    </row>
    <row r="10" spans="1:7" x14ac:dyDescent="0.25">
      <c r="A10" t="s">
        <v>41</v>
      </c>
    </row>
    <row r="12" spans="1:7" x14ac:dyDescent="0.25">
      <c r="A12" t="s">
        <v>42</v>
      </c>
    </row>
    <row r="13" spans="1:7" x14ac:dyDescent="0.25">
      <c r="A13" t="s">
        <v>43</v>
      </c>
    </row>
    <row r="20" spans="4:4" x14ac:dyDescent="0.25">
      <c r="D20">
        <f>91890+61410</f>
        <v>153300</v>
      </c>
    </row>
    <row r="21" spans="4:4" x14ac:dyDescent="0.25">
      <c r="D21">
        <f>D20/4</f>
        <v>38325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Cost</vt:lpstr>
      <vt:lpstr>Cost information</vt:lpstr>
      <vt:lpstr>ODHODA Providers</vt:lpstr>
      <vt:lpstr>BLS OES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Hart</dc:creator>
  <cp:lastModifiedBy>Erin Hart</cp:lastModifiedBy>
  <dcterms:created xsi:type="dcterms:W3CDTF">2024-02-13T19:10:19Z</dcterms:created>
  <dcterms:modified xsi:type="dcterms:W3CDTF">2024-08-30T16:34:59Z</dcterms:modified>
</cp:coreProperties>
</file>