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D11F8AB1-3D5B-44A5-AC43-AF4E3589F2FD}" xr6:coauthVersionLast="47" xr6:coauthVersionMax="47" xr10:uidLastSave="{00000000-0000-0000-0000-000000000000}"/>
  <workbookProtection workbookAlgorithmName="SHA-512" workbookHashValue="z9+qCI8aZ3GXoVa01wHrq7p6cmzbuBU0KeNcMcPgd6MqJnBk4geqMo6kl5qRGH7zEBEFI19YJLg86OCXhQZSeg==" workbookSaltValue="moUpl4WPN2KmEcWuDRCatQ==" workbookSpinCount="100000" lockStructure="1"/>
  <bookViews>
    <workbookView xWindow="-120" yWindow="-120" windowWidth="29040" windowHeight="15840" tabRatio="814" xr2:uid="{00000000-000D-0000-FFFF-FFFF00000000}"/>
  </bookViews>
  <sheets>
    <sheet name="A. General" sheetId="147" r:id="rId1"/>
    <sheet name="B. FTE" sheetId="166" r:id="rId2"/>
    <sheet name="C. Staffing Information &amp; Wages" sheetId="168" r:id="rId3"/>
    <sheet name="D. Benefits" sheetId="169" r:id="rId4"/>
    <sheet name="E. PTO" sheetId="171" r:id="rId5"/>
    <sheet name="F. Admin &amp; Program Supp Costs" sheetId="152" r:id="rId6"/>
    <sheet name="G. Notes" sheetId="162" r:id="rId7"/>
    <sheet name="Reference - Provider Groupings" sheetId="170" r:id="rId8"/>
    <sheet name="Limitations" sheetId="161" r:id="rId9"/>
  </sheets>
  <externalReferences>
    <externalReference r:id="rId10"/>
    <externalReference r:id="rId11"/>
    <externalReference r:id="rId12"/>
    <externalReference r:id="rId13"/>
    <externalReference r:id="rId14"/>
  </externalReferences>
  <definedNames>
    <definedName name="_Key1" localSheetId="1" hidden="1">#REF!</definedName>
    <definedName name="_Key1" localSheetId="4" hidden="1">#REF!</definedName>
    <definedName name="_Key1" localSheetId="6" hidden="1">#REF!</definedName>
    <definedName name="_Key1" hidden="1">#REF!</definedName>
    <definedName name="_Key1001" localSheetId="6" hidden="1">#REF!</definedName>
    <definedName name="_Key1001" hidden="1">#REF!</definedName>
    <definedName name="_Key2" hidden="1">#REF!</definedName>
    <definedName name="_Key2001" hidden="1">#REF!</definedName>
    <definedName name="_Order1" hidden="1">255</definedName>
    <definedName name="_Order2" hidden="1">255</definedName>
    <definedName name="_Sort" localSheetId="1" hidden="1">#REF!</definedName>
    <definedName name="_Sort" localSheetId="4" hidden="1">#REF!</definedName>
    <definedName name="_Sort" localSheetId="6" hidden="1">#REF!</definedName>
    <definedName name="_Sort" hidden="1">#REF!</definedName>
    <definedName name="_Sort0001" localSheetId="6" hidden="1">#REF!</definedName>
    <definedName name="_Sort0001" hidden="1">#REF!</definedName>
    <definedName name="_UC2" localSheetId="1" hidden="1">{#N/A,#N/A,FALSE,"trend"}</definedName>
    <definedName name="_UC2" localSheetId="4" hidden="1">{#N/A,#N/A,FALSE,"trend"}</definedName>
    <definedName name="_UC2" localSheetId="6" hidden="1">{#N/A,#N/A,FALSE,"trend"}</definedName>
    <definedName name="_UC2" hidden="1">{#N/A,#N/A,FALSE,"trend"}</definedName>
    <definedName name="_UC3" localSheetId="1" hidden="1">{#N/A,#N/A,FALSE,"trend"}</definedName>
    <definedName name="_UC3" localSheetId="4" hidden="1">{#N/A,#N/A,FALSE,"trend"}</definedName>
    <definedName name="_UC3" localSheetId="6" hidden="1">{#N/A,#N/A,FALSE,"trend"}</definedName>
    <definedName name="_UC3" hidden="1">{#N/A,#N/A,FALSE,"trend"}</definedName>
    <definedName name="aaa" localSheetId="1" hidden="1">#REF!</definedName>
    <definedName name="aaa" localSheetId="4" hidden="1">#REF!</definedName>
    <definedName name="aaa" localSheetId="6" hidden="1">#REF!</definedName>
    <definedName name="aaa" hidden="1">#REF!</definedName>
    <definedName name="aaaa" localSheetId="1" hidden="1">{#N/A,#N/A,FALSE,"trend"}</definedName>
    <definedName name="aaaa" localSheetId="4" hidden="1">{#N/A,#N/A,FALSE,"trend"}</definedName>
    <definedName name="aaaa" localSheetId="6" hidden="1">{#N/A,#N/A,FALSE,"trend"}</definedName>
    <definedName name="aaaa" hidden="1">{#N/A,#N/A,FALSE,"trend"}</definedName>
    <definedName name="adfa" localSheetId="1" hidden="1">{#N/A,#N/A,FALSE,"trend"}</definedName>
    <definedName name="adfa" localSheetId="4" hidden="1">{#N/A,#N/A,FALSE,"trend"}</definedName>
    <definedName name="adfa" localSheetId="6" hidden="1">{#N/A,#N/A,FALSE,"trend"}</definedName>
    <definedName name="adfa" hidden="1">{#N/A,#N/A,FALSE,"trend"}</definedName>
    <definedName name="Association_Assessment_Model" localSheetId="1" hidden="1">#REF!</definedName>
    <definedName name="Association_Assessment_Model" localSheetId="4" hidden="1">#REF!</definedName>
    <definedName name="Association_Assessment_Model" localSheetId="6" hidden="1">#REF!</definedName>
    <definedName name="Association_Assessment_Model" hidden="1">#REF!</definedName>
    <definedName name="CheckBox1Range">'A. General'!#REF!,'A. General'!#REF!</definedName>
    <definedName name="CheckBox2Range">'A. General'!#REF!,'A. General'!#REF!,'A. General'!#REF!</definedName>
    <definedName name="CheckBox3Range">'A. General'!#REF!,'A. General'!#REF!</definedName>
    <definedName name="CheckBox4Range">'A. General'!#REF!</definedName>
    <definedName name="Code_1.1">'[1]Model 1.1'!$H$1</definedName>
    <definedName name="Code_1.2">'[2]Model 1.2'!$H$3</definedName>
    <definedName name="Code_1.3">'[3]Model 1.3'!$J$1</definedName>
    <definedName name="Code_2">'[1]Model 2'!$P$1</definedName>
    <definedName name="Code_3">'[2]Model 3'!$M$3</definedName>
    <definedName name="f" localSheetId="1" hidden="1">{#N/A,#N/A,FALSE,"trend"}</definedName>
    <definedName name="f" localSheetId="4" hidden="1">{#N/A,#N/A,FALSE,"trend"}</definedName>
    <definedName name="f" localSheetId="6" hidden="1">{#N/A,#N/A,FALSE,"trend"}</definedName>
    <definedName name="f" hidden="1">{#N/A,#N/A,FALSE,"trend"}</definedName>
    <definedName name="fafa" localSheetId="1" hidden="1">{#N/A,#N/A,FALSE,"trend"}</definedName>
    <definedName name="fafa" localSheetId="4" hidden="1">{#N/A,#N/A,FALSE,"trend"}</definedName>
    <definedName name="fafa" localSheetId="6" hidden="1">{#N/A,#N/A,FALSE,"trend"}</definedName>
    <definedName name="fafa" hidden="1">{#N/A,#N/A,FALSE,"trend"}</definedName>
    <definedName name="FC_3">'[3]Model 3'!#REF!</definedName>
    <definedName name="File_Selected">[4]Plans!$C$19</definedName>
    <definedName name="Header_1">'[1]Other Inputs'!$B$1</definedName>
    <definedName name="Header_2">'[1]Other Inputs'!$B$2</definedName>
    <definedName name="Header_3">'[1]Other Inputs'!$B$3</definedName>
    <definedName name="InstructionOutput">'A. General'!#REF!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inimum_Wage">#REF!</definedName>
    <definedName name="MiscPrompts">'A. General'!#REF!,'A. General'!#REF!,'A. General'!#REF!</definedName>
    <definedName name="Model_1.1">'[1]Model 1.1'!$H$3</definedName>
    <definedName name="Model_1.2">'[2]Model 1.2'!$I$3</definedName>
    <definedName name="Model_1.3">'[3]Model 1.3'!$J$2</definedName>
    <definedName name="Model_2">'[1]Model 2'!$P$3</definedName>
    <definedName name="Model_3">'[2]Model 3'!$N$3</definedName>
    <definedName name="other" localSheetId="1" hidden="1">{#N/A,#N/A,FALSE,"trend"}</definedName>
    <definedName name="other" localSheetId="4" hidden="1">{#N/A,#N/A,FALSE,"trend"}</definedName>
    <definedName name="other" localSheetId="6" hidden="1">{#N/A,#N/A,FALSE,"trend"}</definedName>
    <definedName name="other" hidden="1">{#N/A,#N/A,FALSE,"trend"}</definedName>
    <definedName name="OtherServices">'A. General'!$F$29</definedName>
    <definedName name="OtherServicesResponse">'A. General'!#REF!</definedName>
    <definedName name="OtherServicesRow">'A. General'!#REF!</definedName>
    <definedName name="otherUC" localSheetId="1" hidden="1">{#N/A,#N/A,FALSE,"trend"}</definedName>
    <definedName name="otherUC" localSheetId="4" hidden="1">{#N/A,#N/A,FALSE,"trend"}</definedName>
    <definedName name="otherUC" localSheetId="6" hidden="1">{#N/A,#N/A,FALSE,"trend"}</definedName>
    <definedName name="otherUC" hidden="1">{#N/A,#N/A,FALSE,"trend"}</definedName>
    <definedName name="PHP" localSheetId="1" hidden="1">{#N/A,#N/A,FALSE,"trend"}</definedName>
    <definedName name="PHP" localSheetId="4" hidden="1">{#N/A,#N/A,FALSE,"trend"}</definedName>
    <definedName name="PHP" localSheetId="6" hidden="1">{#N/A,#N/A,FALSE,"trend"}</definedName>
    <definedName name="PHP" hidden="1">{#N/A,#N/A,FALSE,"trend"}</definedName>
    <definedName name="phys" localSheetId="1" hidden="1">{#N/A,#N/A,FALSE,"trend"}</definedName>
    <definedName name="phys" localSheetId="4" hidden="1">{#N/A,#N/A,FALSE,"trend"}</definedName>
    <definedName name="phys" localSheetId="6" hidden="1">{#N/A,#N/A,FALSE,"trend"}</definedName>
    <definedName name="phys" hidden="1">{#N/A,#N/A,FALSE,"trend"}</definedName>
    <definedName name="physician" localSheetId="1" hidden="1">{#N/A,#N/A,FALSE,"trend"}</definedName>
    <definedName name="physician" localSheetId="4" hidden="1">{#N/A,#N/A,FALSE,"trend"}</definedName>
    <definedName name="physician" localSheetId="6" hidden="1">{#N/A,#N/A,FALSE,"trend"}</definedName>
    <definedName name="physician" hidden="1">{#N/A,#N/A,FALSE,"trend"}</definedName>
    <definedName name="_xlnm.Print_Area" localSheetId="0">'A. General'!$A$1:$J$72</definedName>
    <definedName name="_xlnm.Print_Area" localSheetId="1">'B. FTE'!$A$1:$H$68</definedName>
    <definedName name="_xlnm.Print_Area" localSheetId="2">'C. Staffing Information &amp; Wages'!$A$1:$P$30</definedName>
    <definedName name="_xlnm.Print_Area" localSheetId="3">'D. Benefits'!$A$1:$I$31</definedName>
    <definedName name="_xlnm.Print_Area" localSheetId="4">'E. PTO'!$A$1:$M$29</definedName>
    <definedName name="_xlnm.Print_Area" localSheetId="5">'F. Admin &amp; Program Supp Costs'!$A$1:$Q$36</definedName>
    <definedName name="_xlnm.Print_Area" localSheetId="6">'G. Notes'!$A$1:$L$22</definedName>
    <definedName name="_xlnm.Print_Area" localSheetId="8">Limitations!$A$1:$N$25</definedName>
    <definedName name="_xlnm.Print_Titles" localSheetId="0">'A. General'!$1:$4</definedName>
    <definedName name="_xlnm.Print_Titles" localSheetId="1">'B. FTE'!$A:$F,'B. FTE'!$1:$5</definedName>
    <definedName name="_xlnm.Print_Titles" localSheetId="4">'E. PTO'!$A:$D,'E. PTO'!$1:$5</definedName>
    <definedName name="Prof_List">OFFSET([5]BLS_Source!$U$6,,,MAX([5]BLS_Source!$T:$T)+1)</definedName>
    <definedName name="QuestionsIncluded">'A. General'!#REF!</definedName>
    <definedName name="Region_1">'[1]Other Inputs'!$B$5</definedName>
    <definedName name="Region_2">'[1]Other Inputs'!$B$6</definedName>
    <definedName name="Region_3">'[1]Other Inputs'!$B$7</definedName>
    <definedName name="Region_4">'[1]Other Inputs'!$B$8</definedName>
    <definedName name="Region_5">'[1]Other Inputs'!$B$9</definedName>
    <definedName name="Region_M1.1">'[1]Model 1.1'!$H$2</definedName>
    <definedName name="Regions">'[1]Other Inputs'!$B$5:$B$9</definedName>
    <definedName name="s" localSheetId="1" hidden="1">{#N/A,#N/A,FALSE,"trend"}</definedName>
    <definedName name="s" localSheetId="4" hidden="1">{#N/A,#N/A,FALSE,"trend"}</definedName>
    <definedName name="s" localSheetId="6" hidden="1">{#N/A,#N/A,FALSE,"trend"}</definedName>
    <definedName name="s" hidden="1">{#N/A,#N/A,FALSE,"trend"}</definedName>
    <definedName name="TotalRange">'F. Admin &amp; Program Supp Costs'!$L$11:$L$13,'F. Admin &amp; Program Supp Costs'!#REF!,'F. Admin &amp; Program Supp Costs'!$L$19:$L$23,'F. Admin &amp; Program Supp Costs'!#REF!,'F. Admin &amp; Program Supp Costs'!$L$25:$L$27</definedName>
    <definedName name="Transportation_Reimbursement_per_Mile">#REF!</definedName>
    <definedName name="Uti_1000" localSheetId="1" hidden="1">{#N/A,#N/A,FALSE,"trend"}</definedName>
    <definedName name="Uti_1000" localSheetId="4" hidden="1">{#N/A,#N/A,FALSE,"trend"}</definedName>
    <definedName name="Uti_1000" localSheetId="6" hidden="1">{#N/A,#N/A,FALSE,"trend"}</definedName>
    <definedName name="Uti_1000" hidden="1">{#N/A,#N/A,FALSE,"trend"}</definedName>
    <definedName name="Util_1000" localSheetId="1" hidden="1">{#N/A,#N/A,FALSE,"trend"}</definedName>
    <definedName name="Util_1000" localSheetId="4" hidden="1">{#N/A,#N/A,FALSE,"trend"}</definedName>
    <definedName name="Util_1000" localSheetId="6" hidden="1">{#N/A,#N/A,FALSE,"trend"}</definedName>
    <definedName name="Util_1000" hidden="1">{#N/A,#N/A,FALSE,"trend"}</definedName>
    <definedName name="Utilization" localSheetId="1" hidden="1">{#N/A,#N/A,FALSE,"trend"}</definedName>
    <definedName name="Utilization" localSheetId="4" hidden="1">{#N/A,#N/A,FALSE,"trend"}</definedName>
    <definedName name="Utilization" localSheetId="6" hidden="1">{#N/A,#N/A,FALSE,"trend"}</definedName>
    <definedName name="Utilization" hidden="1">{#N/A,#N/A,FALSE,"trend"}</definedName>
    <definedName name="wrn.Adjusted._.Mod._.Managed." localSheetId="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1" hidden="1">{"OM Visits",#N/A,TRUE,"Optimal";"OM Dollars per Hour",#N/A,TRUE,"Optimal";"OM Hours per Visit",#N/A,TRUE,"Optimal";"OM Dollars per Visit",#N/A,TRUE,"Optimal";"OM Total Visits",#N/A,TRUE,"Optimal";"OM PMPM",#N/A,TRUE,"Optimal"}</definedName>
    <definedName name="wrn.Adjusted._.Optimal." localSheetId="4" hidden="1">{"OM Visits",#N/A,TRUE,"Optimal";"OM Dollars per Hour",#N/A,TRUE,"Optimal";"OM Hours per Visit",#N/A,TRUE,"Optimal";"OM Dollars per Visit",#N/A,TRUE,"Optimal";"OM Total Visits",#N/A,TRUE,"Optimal";"OM PMPM",#N/A,TRUE,"Optimal"}</definedName>
    <definedName name="wrn.Adjusted._.Optimal." localSheetId="6"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1" hidden="1">{"UM Visits",#N/A,FALSE,"Unmanaged";"UM Dollars per Hour",#N/A,FALSE,"Unmanaged";"UM Hours per Visit",#N/A,FALSE,"Unmanaged";"UM Dollars per Visit",#N/A,FALSE,"Unmanaged";"UM Total Visits",#N/A,FALSE,"Unmanaged";"UM PMPM",#N/A,FALSE,"Unmanaged"}</definedName>
    <definedName name="wrn.Adjusted._.Unmanaged." localSheetId="4" hidden="1">{"UM Visits",#N/A,FALSE,"Unmanaged";"UM Dollars per Hour",#N/A,FALSE,"Unmanaged";"UM Hours per Visit",#N/A,FALSE,"Unmanaged";"UM Dollars per Visit",#N/A,FALSE,"Unmanaged";"UM Total Visits",#N/A,FALSE,"Unmanaged";"UM PMPM",#N/A,FALSE,"Unmanaged"}</definedName>
    <definedName name="wrn.Adjusted._.Unmanaged." localSheetId="6"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1" hidden="1">{#N/A,#N/A,FALSE,"Allocation"}</definedName>
    <definedName name="wrn.Allocation." localSheetId="4" hidden="1">{#N/A,#N/A,FALSE,"Allocation"}</definedName>
    <definedName name="wrn.Allocation." localSheetId="6" hidden="1">{#N/A,#N/A,FALSE,"Allocation"}</definedName>
    <definedName name="wrn.Allocation." hidden="1">{#N/A,#N/A,FALSE,"Allocation"}</definedName>
    <definedName name="wrn.Assumptions." localSheetId="1" hidden="1">{#N/A,#N/A,FALSE,"Assumptions"}</definedName>
    <definedName name="wrn.Assumptions." localSheetId="4" hidden="1">{#N/A,#N/A,FALSE,"Assumptions"}</definedName>
    <definedName name="wrn.Assumptions." localSheetId="6" hidden="1">{#N/A,#N/A,FALSE,"Assumptions"}</definedName>
    <definedName name="wrn.Assumptions." hidden="1">{#N/A,#N/A,FALSE,"Assumptions"}</definedName>
    <definedName name="wrn.Detail." localSheetId="1" hidden="1">{"umarea",#N/A,FALSE,"Starting Cost";"umagesex",#N/A,FALSE,"Starting Cost";"umbenlim",#N/A,FALSE,"Starting Cost";"umprovdisc",#N/A,FALSE,"Starting Cost";"umother",#N/A,FALSE,"Starting Cost";"umtrend",#N/A,FALSE,"Starting Cost"}</definedName>
    <definedName name="wrn.Detail." localSheetId="4" hidden="1">{"umarea",#N/A,FALSE,"Starting Cost";"umagesex",#N/A,FALSE,"Starting Cost";"umbenlim",#N/A,FALSE,"Starting Cost";"umprovdisc",#N/A,FALSE,"Starting Cost";"umother",#N/A,FALSE,"Starting Cost";"umtrend",#N/A,FALSE,"Starting Cost"}</definedName>
    <definedName name="wrn.Detail." localSheetId="6"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1" hidden="1">{#N/A,#N/A,FALSE,"Factors"}</definedName>
    <definedName name="wrn.Factors." localSheetId="4" hidden="1">{#N/A,#N/A,FALSE,"Factors"}</definedName>
    <definedName name="wrn.Factors." localSheetId="6" hidden="1">{#N/A,#N/A,FALSE,"Factors"}</definedName>
    <definedName name="wrn.Factors." hidden="1">{#N/A,#N/A,FALSE,"Factors"}</definedName>
    <definedName name="wrn.Model." localSheetId="1" hidden="1">{#N/A,#N/A,FALSE,"Model"}</definedName>
    <definedName name="wrn.Model." localSheetId="4" hidden="1">{#N/A,#N/A,FALSE,"Model"}</definedName>
    <definedName name="wrn.Model." localSheetId="6" hidden="1">{#N/A,#N/A,FALSE,"Model"}</definedName>
    <definedName name="wrn.Model." hidden="1">{#N/A,#N/A,FALSE,"Model"}</definedName>
    <definedName name="wrn.Print._.All." localSheetId="1" hidden="1">{#N/A,#N/A,FALSE,"Assumptions";#N/A,#N/A,FALSE,"Factors";#N/A,#N/A,FALSE,"Model";#N/A,#N/A,FALSE,"Allocation"}</definedName>
    <definedName name="wrn.Print._.All." localSheetId="4" hidden="1">{#N/A,#N/A,FALSE,"Assumptions";#N/A,#N/A,FALSE,"Factors";#N/A,#N/A,FALSE,"Model";#N/A,#N/A,FALSE,"Allocation"}</definedName>
    <definedName name="wrn.Print._.All." localSheetId="6" hidden="1">{#N/A,#N/A,FALSE,"Assumptions";#N/A,#N/A,FALSE,"Factors";#N/A,#N/A,FALSE,"Model";#N/A,#N/A,FALSE,"Allocation"}</definedName>
    <definedName name="wrn.Print._.All." hidden="1">{#N/A,#N/A,FALSE,"Assumptions";#N/A,#N/A,FALSE,"Factors";#N/A,#N/A,FALSE,"Model";#N/A,#N/A,FALSE,"Allocation"}</definedName>
    <definedName name="wrn.rates." localSheetId="1" hidden="1">{"rates",#N/A,FALSE,"Summary"}</definedName>
    <definedName name="wrn.rates." localSheetId="4" hidden="1">{"rates",#N/A,FALSE,"Summary"}</definedName>
    <definedName name="wrn.rates." localSheetId="6" hidden="1">{"rates",#N/A,FALSE,"Summary"}</definedName>
    <definedName name="wrn.rates." hidden="1">{"rates",#N/A,FALSE,"Summary"}</definedName>
    <definedName name="wrn.util." localSheetId="1" hidden="1">{#N/A,#N/A,FALSE,"trend"}</definedName>
    <definedName name="wrn.util." localSheetId="4" hidden="1">{#N/A,#N/A,FALSE,"trend"}</definedName>
    <definedName name="wrn.util." localSheetId="6" hidden="1">{#N/A,#N/A,FALSE,"trend"}</definedName>
    <definedName name="wrn.util." hidden="1">{#N/A,#N/A,FALSE,"trend"}</definedName>
    <definedName name="z" localSheetId="1" hidden="1">#REF!</definedName>
    <definedName name="z" localSheetId="4" hidden="1">#REF!</definedName>
    <definedName name="z" localSheetId="6" hidden="1">#REF!</definedName>
    <definedName name="z" hidden="1">#REF!</definedName>
  </definedNames>
  <calcPr calcId="191029"/>
  <customWorkbookViews>
    <customWorkbookView name="Medical Expense" guid="{A99240F2-D044-438B-9993-3624329AE478}" maximized="1" windowWidth="1680" windowHeight="824" tabRatio="973" activeSheetId="36"/>
    <customWorkbookView name="IBNP" guid="{5ADC4090-68DA-46F8-AFDD-19E7DAD44046}" maximized="1" windowWidth="1680" windowHeight="824" tabRatio="973" activeSheetId="36"/>
    <customWorkbookView name="Financial Table" guid="{379E2DEB-4F71-487F-871E-4A244FF3A00E}" maximized="1" windowWidth="1680" windowHeight="824" tabRatio="973" activeSheetId="36"/>
    <customWorkbookView name="Region and Rate Cell Table" guid="{BB0109D4-BD2C-49F7-B39D-85BA92AD2B16}" maximized="1" windowWidth="1680" windowHeight="824" tabRatio="973" activeSheetId="36"/>
    <customWorkbookView name="Data Field Table" guid="{AD31D3D7-4726-4690-8DC8-E5177A54FB19}" maximized="1" windowWidth="1680" windowHeight="824" tabRatio="973" activeSheetId="3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69" l="1"/>
  <c r="A9" i="168"/>
  <c r="A8" i="166"/>
  <c r="U16" i="152"/>
  <c r="U15" i="152"/>
  <c r="O16" i="152"/>
  <c r="A25" i="168"/>
  <c r="A8" i="168"/>
  <c r="C23" i="168"/>
  <c r="C22" i="168"/>
  <c r="C21" i="168"/>
  <c r="C20" i="168"/>
  <c r="C19" i="168"/>
  <c r="C18" i="168"/>
  <c r="C17" i="168"/>
  <c r="C16" i="168"/>
  <c r="C14" i="168"/>
  <c r="C13" i="168"/>
  <c r="C15" i="168"/>
  <c r="F17" i="169"/>
  <c r="F11" i="169"/>
  <c r="D25" i="171" l="1"/>
  <c r="D24" i="171"/>
  <c r="D19" i="171"/>
  <c r="D20" i="171"/>
  <c r="D21" i="171"/>
  <c r="D22" i="171"/>
  <c r="D18" i="171"/>
  <c r="D14" i="171"/>
  <c r="D15" i="171"/>
  <c r="D16" i="171"/>
  <c r="D13" i="171"/>
  <c r="G26" i="169"/>
  <c r="G27" i="169"/>
  <c r="G25" i="169"/>
  <c r="F62" i="166"/>
  <c r="F60" i="166"/>
  <c r="F59" i="166"/>
  <c r="F58" i="166"/>
  <c r="F56" i="166"/>
  <c r="F55" i="166"/>
  <c r="F53" i="166"/>
  <c r="F52" i="166"/>
  <c r="F51" i="166"/>
  <c r="F50" i="166"/>
  <c r="F49" i="166"/>
  <c r="F48" i="166"/>
  <c r="F46" i="166"/>
  <c r="F45" i="166"/>
  <c r="F44" i="166"/>
  <c r="F43" i="166"/>
  <c r="F42" i="166"/>
  <c r="F40" i="166"/>
  <c r="F39" i="166"/>
  <c r="F38" i="166"/>
  <c r="F37" i="166"/>
  <c r="F36" i="166"/>
  <c r="F34" i="166"/>
  <c r="F33" i="166"/>
  <c r="F32" i="166"/>
  <c r="F29" i="166"/>
  <c r="F28" i="166"/>
  <c r="F27" i="166"/>
  <c r="F26" i="166"/>
  <c r="F25" i="166"/>
  <c r="F23" i="166"/>
  <c r="F22" i="166"/>
  <c r="F21" i="166"/>
  <c r="F19" i="166"/>
  <c r="F18" i="166"/>
  <c r="F17" i="166"/>
  <c r="F12" i="166"/>
  <c r="F13" i="166"/>
  <c r="F14" i="166"/>
  <c r="F15" i="166"/>
  <c r="F11" i="166"/>
  <c r="M18" i="152"/>
  <c r="N10" i="152"/>
  <c r="O27" i="152" l="1"/>
  <c r="O26" i="152"/>
  <c r="O25" i="152"/>
  <c r="O23" i="152"/>
  <c r="O22" i="152"/>
  <c r="O21" i="152"/>
  <c r="O20" i="152"/>
  <c r="O19" i="152"/>
  <c r="O13" i="152"/>
  <c r="O12" i="152"/>
  <c r="O11" i="152"/>
  <c r="U27" i="152"/>
  <c r="U26" i="152"/>
  <c r="U25" i="152"/>
  <c r="U23" i="152"/>
  <c r="U22" i="152"/>
  <c r="U21" i="152"/>
  <c r="U20" i="152"/>
  <c r="U19" i="152"/>
  <c r="U13" i="152"/>
  <c r="U12" i="152"/>
  <c r="U11" i="152"/>
  <c r="M10" i="152"/>
  <c r="M29" i="152" s="1"/>
  <c r="L28" i="147"/>
  <c r="A27" i="168"/>
  <c r="A26" i="168"/>
  <c r="M31" i="152" l="1"/>
  <c r="L27" i="171"/>
  <c r="A8" i="171"/>
  <c r="A3" i="171"/>
  <c r="A2" i="171"/>
  <c r="A1" i="171"/>
  <c r="B27" i="168" l="1"/>
  <c r="B26" i="168"/>
  <c r="C22" i="152"/>
  <c r="A3" i="170" l="1"/>
  <c r="A2" i="170"/>
  <c r="A1" i="170"/>
  <c r="A6" i="152"/>
  <c r="B58" i="170"/>
  <c r="L26" i="147"/>
  <c r="L25" i="147"/>
  <c r="L24" i="147"/>
  <c r="L23" i="147"/>
  <c r="B9" i="152" l="1"/>
  <c r="B3" i="161" l="1"/>
  <c r="B2" i="161"/>
  <c r="B1" i="161"/>
  <c r="L27" i="147"/>
  <c r="L22" i="147"/>
  <c r="N29" i="168" l="1"/>
  <c r="L10" i="152"/>
  <c r="A3" i="152"/>
  <c r="S39" i="152"/>
  <c r="S40" i="152" s="1"/>
  <c r="S41" i="152" s="1"/>
  <c r="S42" i="152" s="1"/>
  <c r="S43" i="152" s="1"/>
  <c r="S44" i="152" s="1"/>
  <c r="S45" i="152" s="1"/>
  <c r="S46" i="152" s="1"/>
  <c r="S47" i="152" s="1"/>
  <c r="S48" i="152" s="1"/>
  <c r="S49" i="152" s="1"/>
  <c r="S50" i="152" s="1"/>
  <c r="A3" i="169"/>
  <c r="A2" i="169"/>
  <c r="A1" i="169"/>
  <c r="L21" i="147"/>
  <c r="O10" i="152" l="1"/>
  <c r="M24" i="161"/>
  <c r="H30" i="169" l="1"/>
  <c r="A8" i="152"/>
  <c r="P35" i="152" l="1"/>
  <c r="G66" i="166"/>
  <c r="A3" i="166" l="1"/>
  <c r="A2" i="166"/>
  <c r="A1" i="166"/>
  <c r="A3" i="168" l="1"/>
  <c r="A2" i="168"/>
  <c r="A1" i="168"/>
  <c r="F46" i="147"/>
  <c r="F41" i="147"/>
  <c r="L18" i="152" l="1"/>
  <c r="L29" i="152" s="1"/>
  <c r="L31" i="152" l="1"/>
  <c r="K21" i="162"/>
  <c r="A3" i="162"/>
  <c r="A2" i="162"/>
  <c r="A1" i="162"/>
  <c r="N18" i="152" l="1"/>
  <c r="O15" i="152" l="1"/>
  <c r="N29" i="152"/>
  <c r="N31" i="152" s="1"/>
  <c r="O18" i="152"/>
  <c r="O29" i="152" l="1"/>
  <c r="O31" i="152" s="1"/>
  <c r="A2" i="152"/>
  <c r="A1" i="152"/>
</calcChain>
</file>

<file path=xl/sharedStrings.xml><?xml version="1.0" encoding="utf-8"?>
<sst xmlns="http://schemas.openxmlformats.org/spreadsheetml/2006/main" count="510" uniqueCount="264">
  <si>
    <t>Hide--&gt;</t>
  </si>
  <si>
    <t>Contact Name</t>
  </si>
  <si>
    <t>1.</t>
  </si>
  <si>
    <t>2.</t>
  </si>
  <si>
    <t>3.</t>
  </si>
  <si>
    <t>4.</t>
  </si>
  <si>
    <t>5.</t>
  </si>
  <si>
    <t>Provider Name</t>
  </si>
  <si>
    <t>(A)</t>
  </si>
  <si>
    <t>(B)</t>
  </si>
  <si>
    <t>(D)</t>
  </si>
  <si>
    <t>a.</t>
  </si>
  <si>
    <t>b.</t>
  </si>
  <si>
    <t>c.</t>
  </si>
  <si>
    <t>d.</t>
  </si>
  <si>
    <t>Contact Phone Number</t>
  </si>
  <si>
    <t>Contact Email Address</t>
  </si>
  <si>
    <t>(E)</t>
  </si>
  <si>
    <t>(F)</t>
  </si>
  <si>
    <t>e.</t>
  </si>
  <si>
    <t>f.</t>
  </si>
  <si>
    <t>g.</t>
  </si>
  <si>
    <t>h.</t>
  </si>
  <si>
    <t>i.</t>
  </si>
  <si>
    <t>j.</t>
  </si>
  <si>
    <t>k.</t>
  </si>
  <si>
    <t>l.</t>
  </si>
  <si>
    <t>m.</t>
  </si>
  <si>
    <t>n.</t>
  </si>
  <si>
    <t>o.</t>
  </si>
  <si>
    <t>p.</t>
  </si>
  <si>
    <t>Enter provider and contact information</t>
  </si>
  <si>
    <t>&lt;Enter Response&gt;</t>
  </si>
  <si>
    <t xml:space="preserve">2. </t>
  </si>
  <si>
    <t>Administrative and Program Support Costs</t>
  </si>
  <si>
    <t xml:space="preserve">Total </t>
  </si>
  <si>
    <t>A.</t>
  </si>
  <si>
    <t>B.</t>
  </si>
  <si>
    <t>C.</t>
  </si>
  <si>
    <t>D.</t>
  </si>
  <si>
    <t>E.</t>
  </si>
  <si>
    <t>F.</t>
  </si>
  <si>
    <t>Bad debt and other Medicaid non-allowable costs</t>
  </si>
  <si>
    <t>Limitations</t>
  </si>
  <si>
    <t>Other services not listed</t>
  </si>
  <si>
    <t>Other Lines of Business</t>
  </si>
  <si>
    <t>Clinical/direct care staff and supervisor salaries &amp; wages</t>
  </si>
  <si>
    <t>ii.</t>
  </si>
  <si>
    <t>Salary &amp; wages</t>
  </si>
  <si>
    <t>iii.</t>
  </si>
  <si>
    <t>All other employee related expenses</t>
  </si>
  <si>
    <t>iv.</t>
  </si>
  <si>
    <t>v.</t>
  </si>
  <si>
    <t>Other. Please provide a description of reported costs below.</t>
  </si>
  <si>
    <t>Total Costs</t>
  </si>
  <si>
    <t>A. Provider and Contact Information</t>
  </si>
  <si>
    <t>(G)</t>
  </si>
  <si>
    <t>(H)</t>
  </si>
  <si>
    <t>Contact Mailing Address</t>
  </si>
  <si>
    <r>
      <rPr>
        <i/>
        <sz val="10"/>
        <color theme="1"/>
        <rFont val="Arial"/>
        <family val="2"/>
      </rPr>
      <t xml:space="preserve">Instructions: </t>
    </r>
    <r>
      <rPr>
        <sz val="10"/>
        <color theme="1"/>
        <rFont val="Arial"/>
        <family val="2"/>
      </rPr>
      <t>Fill out the requested information</t>
    </r>
  </si>
  <si>
    <t>Overall Feedback</t>
  </si>
  <si>
    <t>&lt;Enter Notes&gt;</t>
  </si>
  <si>
    <t>Worksheet A: General Information</t>
  </si>
  <si>
    <t xml:space="preserve">General </t>
  </si>
  <si>
    <t>(C)</t>
  </si>
  <si>
    <r>
      <t xml:space="preserve">Instructions: </t>
    </r>
    <r>
      <rPr>
        <sz val="10"/>
        <rFont val="Arial"/>
        <family val="2"/>
      </rPr>
      <t>This tab is for optional use, designated for overall feedback and notes for each of the listed tabs below</t>
    </r>
  </si>
  <si>
    <r>
      <rPr>
        <i/>
        <sz val="10"/>
        <color theme="1"/>
        <rFont val="Arial"/>
        <family val="2"/>
      </rPr>
      <t xml:space="preserve">Instructions: </t>
    </r>
    <r>
      <rPr>
        <sz val="10"/>
        <color theme="1"/>
        <rFont val="Arial"/>
        <family val="2"/>
      </rPr>
      <t>Fill out the following contact information</t>
    </r>
  </si>
  <si>
    <t xml:space="preserve"> </t>
  </si>
  <si>
    <t>Clinical/direct care staff and supervisors -- total</t>
  </si>
  <si>
    <r>
      <t xml:space="preserve">What type of services does your agency provide? </t>
    </r>
    <r>
      <rPr>
        <b/>
        <i/>
        <sz val="10"/>
        <rFont val="Arial"/>
        <family val="2"/>
      </rPr>
      <t>You do not need to identify services you do not provide.</t>
    </r>
  </si>
  <si>
    <t>State of Ohio - Department of Developmental Disabilities</t>
  </si>
  <si>
    <t>Paid Holidays</t>
  </si>
  <si>
    <t>Medical/Prescriber Staff</t>
  </si>
  <si>
    <t>Nurse BSN, RN - Master's</t>
  </si>
  <si>
    <t>Registered Nurse - Bachelor's</t>
  </si>
  <si>
    <t>Licensed/Registered Dietician/Nutritionist</t>
  </si>
  <si>
    <t>Licensed Practical Nurse</t>
  </si>
  <si>
    <t>Certified/registered medical assistant</t>
  </si>
  <si>
    <t>Therapists</t>
  </si>
  <si>
    <t>Physical Therapist</t>
  </si>
  <si>
    <t>Speech Pathologist/Audiologist</t>
  </si>
  <si>
    <t>Occupational Therapist</t>
  </si>
  <si>
    <t>6.</t>
  </si>
  <si>
    <t>Licensed Behavior Analyst</t>
  </si>
  <si>
    <t>Case Manager / Supports Coordinator - Master's</t>
  </si>
  <si>
    <t>7.</t>
  </si>
  <si>
    <t>Therapeutic Recreation Specialist</t>
  </si>
  <si>
    <t>Case Manager / Supports Coordinator - Bachelor's</t>
  </si>
  <si>
    <t>8.</t>
  </si>
  <si>
    <t>9.</t>
  </si>
  <si>
    <t>10.</t>
  </si>
  <si>
    <t>Trained Parents</t>
  </si>
  <si>
    <t>Independent Facilitator</t>
  </si>
  <si>
    <t>Total Vacation Excluding Holidays</t>
  </si>
  <si>
    <t>Combined Paid Time Off</t>
  </si>
  <si>
    <t>Snow &amp; Calamity</t>
  </si>
  <si>
    <t>Special Emergency &amp; Personal</t>
  </si>
  <si>
    <t>Sick</t>
  </si>
  <si>
    <t>Master's Level or Specialized Credential Professionals</t>
  </si>
  <si>
    <t>Other Master's Level Professionals</t>
  </si>
  <si>
    <t>Bachelor's Level Professionals</t>
  </si>
  <si>
    <t>Registered Behavior Technician</t>
  </si>
  <si>
    <t>Program Manager</t>
  </si>
  <si>
    <t>Other Bachelor's Level Professionals</t>
  </si>
  <si>
    <t>Group 1</t>
  </si>
  <si>
    <t>Facility-based Direct Support Professional</t>
  </si>
  <si>
    <t>Transportation Aide</t>
  </si>
  <si>
    <t>Group 2</t>
  </si>
  <si>
    <t>Facility-based Direct Support Professional w/ Med 1 Cert</t>
  </si>
  <si>
    <t>Transportation Professional</t>
  </si>
  <si>
    <t>Group 3</t>
  </si>
  <si>
    <t>Facility-based Direct Support Professional w/ Med 2 Cert</t>
  </si>
  <si>
    <t>Group Employment Services</t>
  </si>
  <si>
    <t>Job Coach / Individual Employment Supports</t>
  </si>
  <si>
    <t>Group 4</t>
  </si>
  <si>
    <t>Facility-based Direct Support Professional w/ Med 3 Cert</t>
  </si>
  <si>
    <t>Job Developer</t>
  </si>
  <si>
    <t>Job Coach with CESP</t>
  </si>
  <si>
    <t>Behavior Technician</t>
  </si>
  <si>
    <t>Group 5</t>
  </si>
  <si>
    <t>Job Developer with CESP</t>
  </si>
  <si>
    <t>Supports Coordinator Assistant / Habilitation Coordinator (Case Manager)</t>
  </si>
  <si>
    <t>Peer Mentor</t>
  </si>
  <si>
    <t>Turnover Rate</t>
  </si>
  <si>
    <t>Adult Day Support</t>
  </si>
  <si>
    <t>Vacant Positions</t>
  </si>
  <si>
    <t>Represents clinical staff</t>
  </si>
  <si>
    <r>
      <t>Therapists</t>
    </r>
    <r>
      <rPr>
        <vertAlign val="superscript"/>
        <sz val="10"/>
        <rFont val="Arial"/>
        <family val="2"/>
      </rPr>
      <t>1</t>
    </r>
  </si>
  <si>
    <r>
      <t>Master's Level or Specialized Credential Professionals</t>
    </r>
    <r>
      <rPr>
        <vertAlign val="superscript"/>
        <sz val="10"/>
        <rFont val="Arial"/>
        <family val="2"/>
      </rPr>
      <t>1</t>
    </r>
  </si>
  <si>
    <r>
      <t>Bachelor's Level Professionals</t>
    </r>
    <r>
      <rPr>
        <vertAlign val="superscript"/>
        <sz val="10"/>
        <rFont val="Arial"/>
        <family val="2"/>
      </rPr>
      <t>1</t>
    </r>
  </si>
  <si>
    <t>Health, Life, Dental, and Other Insurance Benefits</t>
  </si>
  <si>
    <t>Retirement Benefits</t>
  </si>
  <si>
    <t>Other Fringe Benefits</t>
  </si>
  <si>
    <t>Benefits</t>
  </si>
  <si>
    <t>Staffing Information &amp; Wages</t>
  </si>
  <si>
    <t>PTO</t>
  </si>
  <si>
    <t>B. Reporting Time Period</t>
  </si>
  <si>
    <t>C. Provider Type and Services</t>
  </si>
  <si>
    <t>D. Employee Staffing</t>
  </si>
  <si>
    <t xml:space="preserve">E. Provider Billing Identification </t>
  </si>
  <si>
    <t>Time period of the reported information (should be the most recently completed cost year)</t>
  </si>
  <si>
    <t>MM/DD/YYYY</t>
  </si>
  <si>
    <t>to</t>
  </si>
  <si>
    <t>Number of direct care workers: Health, Life, Dental, and Other Insurance Benefits</t>
  </si>
  <si>
    <t>11.</t>
  </si>
  <si>
    <t>Other Staff</t>
  </si>
  <si>
    <t>(I)</t>
  </si>
  <si>
    <t>Number of direct care workers: Retirement Benefits</t>
  </si>
  <si>
    <t>Number of direct care workers: Other Fringe Benefits</t>
  </si>
  <si>
    <r>
      <rPr>
        <i/>
        <sz val="10"/>
        <color theme="1"/>
        <rFont val="Arial"/>
        <family val="2"/>
      </rPr>
      <t>Instructions:</t>
    </r>
    <r>
      <rPr>
        <sz val="10"/>
        <color theme="1"/>
        <rFont val="Arial"/>
        <family val="2"/>
      </rPr>
      <t xml:space="preserve"> Select the services offered, and list in any other services not listed in the corresponding text box.</t>
    </r>
  </si>
  <si>
    <t>Number of direct care workers that separated from your organization during the reporting period</t>
  </si>
  <si>
    <t>Average number of direct care workers during the reporting period</t>
  </si>
  <si>
    <t>Filled Positions 
(&lt;2 Years of Experience)</t>
  </si>
  <si>
    <t>Filled Positions 
(2+ Years of Experience)</t>
  </si>
  <si>
    <t>H.</t>
  </si>
  <si>
    <t>I.</t>
  </si>
  <si>
    <t>Adjustments:</t>
  </si>
  <si>
    <t>Community-based services, admin % adjustment (up to +/- 6%)</t>
  </si>
  <si>
    <t>Facility-based services, admin % adjustment (up to +/- 6%)</t>
  </si>
  <si>
    <t>Clinical/direct care staff employee related expenses -- All other</t>
  </si>
  <si>
    <t>Career Planning</t>
  </si>
  <si>
    <t>Clinical/direct care staff and supervisor health, life, and dental insurance</t>
  </si>
  <si>
    <t>Health, Life, and Dental insurance</t>
  </si>
  <si>
    <t>G.</t>
  </si>
  <si>
    <t>Check</t>
  </si>
  <si>
    <t>Transportation</t>
  </si>
  <si>
    <t>Respite</t>
  </si>
  <si>
    <t>Community-based Direct Support Professional</t>
  </si>
  <si>
    <t>Employment Services - Vocational Habilitation</t>
  </si>
  <si>
    <t>Employment Services - Individual Employment Supports</t>
  </si>
  <si>
    <t>Employment Services - Group Employment Supports</t>
  </si>
  <si>
    <t>Provider Grouping</t>
  </si>
  <si>
    <t>Homemaker / Personal Care (HPC)</t>
  </si>
  <si>
    <t>Homemaker / Personal Care (HPC) w/ Med 1 Cert</t>
  </si>
  <si>
    <t>Community-based Direct Support Professional w/ Med 1 Cert</t>
  </si>
  <si>
    <t>Homemaker / Personal Care (HPC) w/ Med 2 Cert</t>
  </si>
  <si>
    <t>Community-based Direct Support Professional w/ Med 2 Cert</t>
  </si>
  <si>
    <t>Homemaker / Personal Care (HPC) w/ Med 3 Cert</t>
  </si>
  <si>
    <t>Community-based Direct Support Professional w/ Med 3 Cert</t>
  </si>
  <si>
    <t>(J)</t>
  </si>
  <si>
    <r>
      <t xml:space="preserve">Estimated Annual State Required Training Hours per 
</t>
    </r>
    <r>
      <rPr>
        <b/>
        <u/>
        <sz val="10"/>
        <color theme="1"/>
        <rFont val="Arial"/>
        <family val="2"/>
      </rPr>
      <t>Full-Time Employee</t>
    </r>
    <r>
      <rPr>
        <b/>
        <sz val="10"/>
        <color theme="1"/>
        <rFont val="Arial"/>
        <family val="2"/>
      </rPr>
      <t xml:space="preserve"> (Reoccurring)</t>
    </r>
    <r>
      <rPr>
        <b/>
        <sz val="10"/>
        <color rgb="FFFF0000"/>
        <rFont val="Arial"/>
        <family val="2"/>
      </rPr>
      <t xml:space="preserve"> </t>
    </r>
  </si>
  <si>
    <t>Reference - Provider Groupings</t>
  </si>
  <si>
    <t>Ohio Medicaid Provider ID</t>
  </si>
  <si>
    <t>Room and board costs (e.g., residential lodge and shelter costs, residential meals, etc.)</t>
  </si>
  <si>
    <r>
      <t xml:space="preserve">Estimated Annual State Required Mentoring Hours per 
</t>
    </r>
    <r>
      <rPr>
        <b/>
        <u/>
        <sz val="9.9"/>
        <rFont val="Arial"/>
        <family val="2"/>
      </rPr>
      <t xml:space="preserve">Full-Time Employee </t>
    </r>
    <r>
      <rPr>
        <b/>
        <sz val="10"/>
        <rFont val="Arial"/>
        <family val="2"/>
      </rPr>
      <t>(Reoccurring)</t>
    </r>
  </si>
  <si>
    <r>
      <rPr>
        <i/>
        <sz val="10"/>
        <rFont val="Arial"/>
        <family val="2"/>
      </rPr>
      <t xml:space="preserve">Instructions: </t>
    </r>
    <r>
      <rPr>
        <sz val="10"/>
        <rFont val="Arial"/>
        <family val="2"/>
      </rPr>
      <t>Type in your Ohio Medicaid Provider ID. If you have more than one provider ID, please list each in a separate row</t>
    </r>
  </si>
  <si>
    <t>Min Date</t>
  </si>
  <si>
    <t>*If changing this, also change data validation on this row</t>
  </si>
  <si>
    <t>Worksheet C: Staffing Information &amp; Wages</t>
  </si>
  <si>
    <t>Worksheet D: Benefits</t>
  </si>
  <si>
    <t>(K)</t>
  </si>
  <si>
    <r>
      <t xml:space="preserve">Estimated Annual Provider Required Training Hours per 
</t>
    </r>
    <r>
      <rPr>
        <b/>
        <u/>
        <sz val="10"/>
        <color theme="1"/>
        <rFont val="Arial"/>
        <family val="2"/>
      </rPr>
      <t>Full-Time Employee</t>
    </r>
    <r>
      <rPr>
        <b/>
        <sz val="10"/>
        <color theme="1"/>
        <rFont val="Arial"/>
        <family val="2"/>
      </rPr>
      <t xml:space="preserve"> (Reoccurring)</t>
    </r>
    <r>
      <rPr>
        <b/>
        <vertAlign val="superscript"/>
        <sz val="10"/>
        <color theme="1"/>
        <rFont val="Arial"/>
        <family val="2"/>
      </rPr>
      <t>2</t>
    </r>
  </si>
  <si>
    <r>
      <t xml:space="preserve">Estimated Provider Required Training Hours for a </t>
    </r>
    <r>
      <rPr>
        <b/>
        <u/>
        <sz val="9.9"/>
        <color theme="1"/>
        <rFont val="Arial"/>
        <family val="2"/>
      </rPr>
      <t xml:space="preserve">New Hire </t>
    </r>
    <r>
      <rPr>
        <b/>
        <sz val="10"/>
        <color theme="1"/>
        <rFont val="Arial"/>
        <family val="2"/>
      </rPr>
      <t xml:space="preserve">
(One Time)</t>
    </r>
    <r>
      <rPr>
        <b/>
        <vertAlign val="superscript"/>
        <sz val="10"/>
        <color theme="1"/>
        <rFont val="Arial"/>
        <family val="2"/>
      </rPr>
      <t>3</t>
    </r>
  </si>
  <si>
    <t>Number of other workers that separated from your organization during the reporting period</t>
  </si>
  <si>
    <t>Average number of other workers during the reporting period</t>
  </si>
  <si>
    <t>Additional Support Staff</t>
  </si>
  <si>
    <t>(Describe Other Staff Below):</t>
  </si>
  <si>
    <t>Worksheet E: Paid Time Off</t>
  </si>
  <si>
    <t>Worksheet F: Administrative and Program Support Costs</t>
  </si>
  <si>
    <t>Worksheet G: Notes</t>
  </si>
  <si>
    <t>Number of other workers: Health, Life, Dental, and Other Insurance Benefits</t>
  </si>
  <si>
    <t>Number of other workers: Retirement Benefits</t>
  </si>
  <si>
    <t>Number of other workers: Other Fringe Benefits</t>
  </si>
  <si>
    <t>Other Staff (Additional Detail Required)</t>
  </si>
  <si>
    <r>
      <rPr>
        <b/>
        <sz val="10"/>
        <rFont val="Arial"/>
        <family val="2"/>
      </rPr>
      <t>All other workers</t>
    </r>
    <r>
      <rPr>
        <b/>
        <sz val="9.9"/>
        <rFont val="Arial"/>
        <family val="2"/>
      </rPr>
      <t xml:space="preserve"> - </t>
    </r>
    <r>
      <rPr>
        <sz val="9.9"/>
        <rFont val="Arial"/>
        <family val="2"/>
      </rPr>
      <t xml:space="preserve">includes Medical/Prescriber Staff, Therapists, </t>
    </r>
    <r>
      <rPr>
        <sz val="10"/>
        <rFont val="Arial"/>
        <family val="2"/>
      </rPr>
      <t>Master's Level or Specialized Credential Professionals, Bachelor's Level Professionals, Additional Support Staff, and Other Staff</t>
    </r>
  </si>
  <si>
    <r>
      <t xml:space="preserve">Filled Positions (Total) 
(From </t>
    </r>
    <r>
      <rPr>
        <b/>
        <i/>
        <sz val="9.9"/>
        <color theme="1"/>
        <rFont val="Arial"/>
        <family val="2"/>
      </rPr>
      <t>FTE</t>
    </r>
    <r>
      <rPr>
        <b/>
        <sz val="10"/>
        <color theme="1"/>
        <rFont val="Arial"/>
        <family val="2"/>
      </rPr>
      <t xml:space="preserve"> Worksheet)</t>
    </r>
  </si>
  <si>
    <r>
      <t>Medical/Prescriber Staff</t>
    </r>
    <r>
      <rPr>
        <vertAlign val="superscript"/>
        <sz val="10"/>
        <rFont val="Arial"/>
        <family val="2"/>
      </rPr>
      <t>1</t>
    </r>
  </si>
  <si>
    <t>FTE</t>
  </si>
  <si>
    <t>Admin &amp; Program Supp Costs</t>
  </si>
  <si>
    <t>All Employees</t>
  </si>
  <si>
    <t>Options</t>
  </si>
  <si>
    <t>Work Services</t>
  </si>
  <si>
    <t>Non-Work Services</t>
  </si>
  <si>
    <t>Work and Non-Work Service Rate Setting</t>
  </si>
  <si>
    <t>Work &amp; Non-Work Service Employees Only</t>
  </si>
  <si>
    <t>Full-Time Equivalent (FTE) Reporting</t>
  </si>
  <si>
    <t>Worksheet B: Full-Time Equivalent (FTE) Reporting by Position</t>
  </si>
  <si>
    <t xml:space="preserve">What is your full-time regular non-contracted employee turnover rate for the reporting period? </t>
  </si>
  <si>
    <t>Provider Groupings</t>
  </si>
  <si>
    <t>Is the employee staffing information provided in this survey specific to the Work and Non-Work services, or does it include all employees? 
If possible, please limit your reporting to Work and Non-Work Services.</t>
  </si>
  <si>
    <r>
      <rPr>
        <i/>
        <sz val="10"/>
        <color theme="1"/>
        <rFont val="Arial"/>
        <family val="2"/>
      </rPr>
      <t xml:space="preserve">Instructions: </t>
    </r>
    <r>
      <rPr>
        <sz val="10"/>
        <color theme="1"/>
        <rFont val="Arial"/>
        <family val="2"/>
      </rPr>
      <t>Fill out the requested FTE information by provider grouping/position.</t>
    </r>
  </si>
  <si>
    <t>Provider Grouping/Position</t>
  </si>
  <si>
    <t xml:space="preserve">Please list the average number of paid holidays hours, paid vacation hours, hours missed due to sick days, hours missed due to snow and/or calamity, and hours missed due to special emergencies and/or personal reasons for non-contracted employees. If you cannot separate these items, please list the values in the combined category. If you can separate these items, please leave the combined category empty. Only report paid time off hours if your organization follows a standardized policy that is applicable to the listed provider groupings; if you do not have a policy for paid time off, do not report paid time off (you may still report paid holiday hours). </t>
  </si>
  <si>
    <t>Note that costs may be reported in aggregate and/or for work/non-work services. Inclusion of costs for work/non-work services is preferred.</t>
  </si>
  <si>
    <t>Direct Care Professionals</t>
  </si>
  <si>
    <r>
      <t>Direct care workers</t>
    </r>
    <r>
      <rPr>
        <sz val="9.9"/>
        <rFont val="Arial"/>
        <family val="2"/>
      </rPr>
      <t xml:space="preserve"> - includes all employees listed under "Direct Care Professionals" on the </t>
    </r>
    <r>
      <rPr>
        <i/>
        <sz val="9.9"/>
        <rFont val="Arial"/>
        <family val="2"/>
      </rPr>
      <t>Reference - Provider Groupings</t>
    </r>
    <r>
      <rPr>
        <sz val="9.9"/>
        <rFont val="Arial"/>
        <family val="2"/>
      </rPr>
      <t xml:space="preserve"> worksheet</t>
    </r>
    <r>
      <rPr>
        <sz val="10"/>
        <rFont val="Arial"/>
        <family val="2"/>
      </rPr>
      <t xml:space="preserve"> and have an Associate's Degree or lower</t>
    </r>
  </si>
  <si>
    <t>Direct Care Professionals - Group 1</t>
  </si>
  <si>
    <t>Direct Care Professionals - Group 2</t>
  </si>
  <si>
    <t>Direct Care Professionals - Group 3</t>
  </si>
  <si>
    <t>Direct Care Professionals - Group 4</t>
  </si>
  <si>
    <t>Direct Care Professionals - Group 5</t>
  </si>
  <si>
    <t>Direct Care Professionals *</t>
  </si>
  <si>
    <t>&lt;&gt;Direct Care Professionals *</t>
  </si>
  <si>
    <t>Direct Care and Supervisor FTEs
(Total)</t>
  </si>
  <si>
    <t>Direct Care and Supervisor FTEs
(Contracted)</t>
  </si>
  <si>
    <t>Monthly Cost Per FTE Taking Up Benefits</t>
  </si>
  <si>
    <t>Please list the number of FTEs that take up each benefit during the indicated month</t>
  </si>
  <si>
    <t>Total Annualized Amount Spent</t>
  </si>
  <si>
    <t>Please list the average monthly employer cost per FTE taking up benefits, for each benefit</t>
  </si>
  <si>
    <r>
      <t xml:space="preserve">Direct care workers </t>
    </r>
    <r>
      <rPr>
        <sz val="9.9"/>
        <rFont val="Arial"/>
        <family val="2"/>
      </rPr>
      <t>- includes all employees listed under "Direct Care Professionals" on the Reference - Provider Groupings worksheet and have an Associate's Degree or lower</t>
    </r>
  </si>
  <si>
    <t>Direct Care and Supervisor FTEs
(Non-Contracted / Direct Employee)</t>
  </si>
  <si>
    <r>
      <rPr>
        <i/>
        <sz val="10"/>
        <color theme="1"/>
        <rFont val="Arial"/>
        <family val="2"/>
      </rPr>
      <t xml:space="preserve">Instructions: </t>
    </r>
    <r>
      <rPr>
        <sz val="10"/>
        <color theme="1"/>
        <rFont val="Arial"/>
        <family val="2"/>
      </rPr>
      <t>Fill out the requested information</t>
    </r>
    <r>
      <rPr>
        <sz val="10"/>
        <color theme="1"/>
        <rFont val="Arial"/>
        <family val="2"/>
      </rPr>
      <t>; please report all costs on a monthly basis</t>
    </r>
    <r>
      <rPr>
        <sz val="10"/>
        <color theme="1"/>
        <rFont val="Arial"/>
        <family val="2"/>
      </rPr>
      <t xml:space="preserve"> and the column "Total Annualized Amount Spent" will annualize your organization's benefit costs</t>
    </r>
  </si>
  <si>
    <t>Average Bonuses Outside of Annual Compensation During Reporting Period
(One Time) 
(e.g., hiring, relocation)</t>
  </si>
  <si>
    <t>Residential Services including homemaker personal care, shared living, etc.</t>
  </si>
  <si>
    <r>
      <t xml:space="preserve">Direct Care and Supervisor 
</t>
    </r>
    <r>
      <rPr>
        <b/>
        <u/>
        <sz val="10"/>
        <color theme="1"/>
        <rFont val="Arial"/>
        <family val="2"/>
      </rPr>
      <t>Non-Contracted</t>
    </r>
    <r>
      <rPr>
        <u/>
        <sz val="10"/>
        <color theme="1"/>
        <rFont val="Arial"/>
        <family val="2"/>
      </rPr>
      <t xml:space="preserve"> </t>
    </r>
    <r>
      <rPr>
        <sz val="10"/>
        <color theme="1"/>
        <rFont val="Arial"/>
        <family val="2"/>
      </rPr>
      <t>FTEs</t>
    </r>
  </si>
  <si>
    <t>A. Benefit Take-Up for Non-Contracted FTEs</t>
  </si>
  <si>
    <t>B. Benefit Costs for Non-Contracted FTEs</t>
  </si>
  <si>
    <t>Non-Contracted FTEs that Take-Up Benefits</t>
  </si>
  <si>
    <t>Paid Time Off (PTO) Information for Non-Contracted FTEs</t>
  </si>
  <si>
    <t>Staff FTE Information - Contracted &amp; Non-Contracted FTEs</t>
  </si>
  <si>
    <r>
      <t xml:space="preserve">2022 FTE </t>
    </r>
    <r>
      <rPr>
        <b/>
        <u/>
        <sz val="9.9"/>
        <color theme="1"/>
        <rFont val="Arial"/>
        <family val="2"/>
      </rPr>
      <t>Non-Contracted</t>
    </r>
    <r>
      <rPr>
        <b/>
        <sz val="10"/>
        <color theme="1"/>
        <rFont val="Arial"/>
        <family val="2"/>
      </rPr>
      <t xml:space="preserve"> Average Hourly Day Wage</t>
    </r>
  </si>
  <si>
    <r>
      <t xml:space="preserve">Average Annual </t>
    </r>
    <r>
      <rPr>
        <b/>
        <u/>
        <sz val="9.9"/>
        <color theme="1"/>
        <rFont val="Arial"/>
        <family val="2"/>
      </rPr>
      <t>Non-Contracted</t>
    </r>
    <r>
      <rPr>
        <b/>
        <sz val="10"/>
        <color theme="1"/>
        <rFont val="Arial"/>
        <family val="2"/>
      </rPr>
      <t xml:space="preserve"> Raise Percentage</t>
    </r>
  </si>
  <si>
    <t>Provider Cost and Wage Survey</t>
  </si>
  <si>
    <t>October 2022</t>
  </si>
  <si>
    <r>
      <rPr>
        <i/>
        <sz val="10"/>
        <rFont val="Arial"/>
        <family val="2"/>
      </rPr>
      <t xml:space="preserve">Instructions: </t>
    </r>
    <r>
      <rPr>
        <sz val="10"/>
        <rFont val="Arial"/>
        <family val="2"/>
      </rPr>
      <t>Fill out the requested information for the applicable provider groupings.</t>
    </r>
  </si>
  <si>
    <t xml:space="preserve">This survey is intended for the use of the State of Ohio's Department of Developmental Disabilities (DODD) in support of its provider rate development.  The terms of Milliman’s contract with DODD signed on February 14, 2022 apply to this survey and its use.  
This survey has been prepared for DODD for the purpose of collecting information required to maintain a sustainable model that reflects reasonable and appropriate costs for developmental disability work and non-work services, and is not appropriate for other purposes. We understand this survey will be shared by DODD with select Ohio DODD provider stakeholders for the purpose of providing data for the provider rate development. This survey cannot be shared with other third parties without Milliman’s prior consent. In the event such consent is provided, the survey must be provided in its entirety.
Milliman makes no representations or warranties regarding the contents of this survey to third parties.  Likewise, third parties are instructed that they are to place no reliance upon this survey prepared by Milliman that would result in the creation of any duty or liability under any theory of law by Milliman or its employees to third parties.                                                                                                                   
In performing this work, we relied on data and information provided by DODD and its vendors. We have not audited or verified this data and information. If the underlying data or information is inaccurate or incomplete, the results of our assessment may likewise be inaccurate or incomplete.                                                                                                                </t>
  </si>
  <si>
    <t>Admin and Program Support % (1 - A / (F - C - D)):</t>
  </si>
  <si>
    <t>J.</t>
  </si>
  <si>
    <t>K.</t>
  </si>
  <si>
    <t>Reported FTEs as of 9/1/2022</t>
  </si>
  <si>
    <t>Administrative costs -- total</t>
  </si>
  <si>
    <t>Service-related, non-personnel transportation costs</t>
  </si>
  <si>
    <t>Other non-personnel costs, including non-service related transportation costs. Please provide a description of reported costs below:</t>
  </si>
  <si>
    <t>Program support costs. Please provide a description of reported costs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</si>
</sst>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43" formatCode="_(* #,##0.00_);_(* \(#,##0.00\);_(* &quot;-&quot;??_);_(@_)"/>
    <numFmt numFmtId="164" formatCode="0%\ ;\(0%\)"/>
    <numFmt numFmtId="165" formatCode="&quot;$&quot;\ #,##0_);&quot;$&quot;\ \(#,##0\)"/>
    <numFmt numFmtId="166" formatCode="&quot;$&quot;#,##0.00"/>
    <numFmt numFmtId="167" formatCode="[&lt;=9999999]###\-####;\(###\)\ ###\-####"/>
    <numFmt numFmtId="168" formatCode="0.0%\ ;\(0.0%\)"/>
    <numFmt numFmtId="169" formatCode="0.0%"/>
    <numFmt numFmtId="170" formatCode="&quot;$&quot;\ #,##0.00_);&quot;$&quot;\ \(#,##0.00\)"/>
  </numFmts>
  <fonts count="61"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1"/>
      <color theme="1"/>
      <name val="Calibri"/>
      <family val="2"/>
      <scheme val="minor"/>
    </font>
    <font>
      <b/>
      <sz val="10"/>
      <name val="Arial"/>
      <family val="2"/>
    </font>
    <font>
      <sz val="10"/>
      <name val="Arial"/>
      <family val="2"/>
    </font>
    <font>
      <sz val="9"/>
      <color theme="1"/>
      <name val="Arial"/>
      <family val="2"/>
    </font>
    <font>
      <sz val="12"/>
      <color theme="1"/>
      <name val="Arial"/>
      <family val="2"/>
    </font>
    <font>
      <sz val="10"/>
      <color theme="1"/>
      <name val="Times New Roman"/>
      <family val="2"/>
    </font>
    <font>
      <b/>
      <i/>
      <sz val="10"/>
      <color theme="1"/>
      <name val="Arial"/>
      <family val="2"/>
    </font>
    <font>
      <i/>
      <sz val="10"/>
      <color theme="1"/>
      <name val="Arial"/>
      <family val="2"/>
    </font>
    <font>
      <sz val="8"/>
      <name val="Arial"/>
      <family val="2"/>
    </font>
    <font>
      <b/>
      <sz val="10"/>
      <color theme="1"/>
      <name val="Arial"/>
      <family val="2"/>
    </font>
    <font>
      <b/>
      <sz val="10"/>
      <color rgb="FFFF0000"/>
      <name val="Arial"/>
      <family val="2"/>
    </font>
    <font>
      <b/>
      <sz val="10"/>
      <color theme="0"/>
      <name val="Arial"/>
      <family val="2"/>
    </font>
    <font>
      <b/>
      <sz val="10"/>
      <color rgb="FFFFFFFF"/>
      <name val="Arial"/>
      <family val="2"/>
    </font>
    <font>
      <b/>
      <i/>
      <sz val="10"/>
      <name val="Arial"/>
      <family val="2"/>
    </font>
    <font>
      <sz val="10"/>
      <color rgb="FFFF0000"/>
      <name val="Arial"/>
      <family val="2"/>
    </font>
    <font>
      <i/>
      <sz val="10"/>
      <color rgb="FFFF0000"/>
      <name val="Arial"/>
      <family val="2"/>
    </font>
    <font>
      <sz val="12"/>
      <color rgb="FFFF0000"/>
      <name val="Arial"/>
      <family val="2"/>
    </font>
    <font>
      <i/>
      <sz val="10"/>
      <name val="Arial"/>
      <family val="2"/>
    </font>
    <font>
      <b/>
      <u/>
      <sz val="10"/>
      <color theme="1"/>
      <name val="Arial"/>
      <family val="2"/>
    </font>
    <font>
      <b/>
      <i/>
      <sz val="10"/>
      <color rgb="FFFFFFFF"/>
      <name val="Arial"/>
      <family val="2"/>
    </font>
    <font>
      <i/>
      <sz val="12"/>
      <color theme="1"/>
      <name val="Arial"/>
      <family val="2"/>
    </font>
    <font>
      <b/>
      <i/>
      <sz val="10"/>
      <color rgb="FFFF0000"/>
      <name val="Arial"/>
      <family val="2"/>
    </font>
    <font>
      <sz val="8"/>
      <color rgb="FF000000"/>
      <name val="Segoe UI"/>
      <family val="2"/>
    </font>
    <font>
      <sz val="10"/>
      <color theme="0"/>
      <name val="Arial"/>
      <family val="2"/>
    </font>
    <font>
      <b/>
      <vertAlign val="superscript"/>
      <sz val="10"/>
      <color theme="1"/>
      <name val="Arial"/>
      <family val="2"/>
    </font>
    <font>
      <vertAlign val="superscript"/>
      <sz val="10"/>
      <name val="Arial"/>
      <family val="2"/>
    </font>
    <font>
      <sz val="10"/>
      <color rgb="FF0000FF"/>
      <name val="Arial"/>
      <family val="2"/>
    </font>
    <font>
      <i/>
      <sz val="12"/>
      <color rgb="FFFF00FF"/>
      <name val="Arial"/>
      <family val="2"/>
    </font>
    <font>
      <i/>
      <sz val="10"/>
      <color rgb="FFFF00FF"/>
      <name val="Arial"/>
      <family val="2"/>
    </font>
    <font>
      <b/>
      <sz val="10"/>
      <color rgb="FF000000"/>
      <name val="Arial"/>
      <family val="2"/>
    </font>
    <font>
      <b/>
      <u/>
      <sz val="9.9"/>
      <color theme="1"/>
      <name val="Arial"/>
      <family val="2"/>
    </font>
    <font>
      <sz val="9.9"/>
      <name val="Arial"/>
      <family val="2"/>
    </font>
    <font>
      <i/>
      <sz val="9.9"/>
      <name val="Arial"/>
      <family val="2"/>
    </font>
    <font>
      <b/>
      <u/>
      <sz val="9.9"/>
      <name val="Arial"/>
      <family val="2"/>
    </font>
    <font>
      <i/>
      <sz val="10"/>
      <color rgb="FF0000FF"/>
      <name val="Arial"/>
      <family val="2"/>
    </font>
    <font>
      <b/>
      <i/>
      <sz val="9.9"/>
      <color theme="1"/>
      <name val="Arial"/>
      <family val="2"/>
    </font>
    <font>
      <b/>
      <sz val="9.9"/>
      <name val="Arial"/>
      <family val="2"/>
    </font>
    <font>
      <u/>
      <sz val="10"/>
      <color theme="1"/>
      <name val="Arial"/>
      <family val="2"/>
    </font>
    <font>
      <i/>
      <u/>
      <sz val="10"/>
      <color rgb="FF0000FF"/>
      <name val="Arial"/>
      <family val="2"/>
    </font>
  </fonts>
  <fills count="8">
    <fill>
      <patternFill patternType="none"/>
    </fill>
    <fill>
      <patternFill patternType="gray125"/>
    </fill>
    <fill>
      <patternFill patternType="solid">
        <fgColor rgb="FF0A4977"/>
        <bgColor indexed="64"/>
      </patternFill>
    </fill>
    <fill>
      <patternFill patternType="solid">
        <fgColor rgb="FFC6C9C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medium">
        <color indexed="64"/>
      </right>
      <top/>
      <bottom style="thin">
        <color indexed="64"/>
      </bottom>
      <diagonal/>
    </border>
  </borders>
  <cellStyleXfs count="25">
    <xf numFmtId="0" fontId="0" fillId="0" borderId="0"/>
    <xf numFmtId="0" fontId="25" fillId="0" borderId="0"/>
    <xf numFmtId="0" fontId="24" fillId="0" borderId="0"/>
    <xf numFmtId="0" fontId="22" fillId="0" borderId="0"/>
    <xf numFmtId="43" fontId="27" fillId="0" borderId="0" applyFont="0" applyFill="0" applyBorder="0" applyAlignment="0" applyProtection="0"/>
    <xf numFmtId="9" fontId="22" fillId="0" borderId="0" applyFont="0" applyFill="0" applyBorder="0" applyAlignment="0" applyProtection="0"/>
    <xf numFmtId="0" fontId="21" fillId="0" borderId="0"/>
    <xf numFmtId="43" fontId="21" fillId="0" borderId="0" applyFont="0" applyFill="0" applyBorder="0" applyAlignment="0" applyProtection="0"/>
    <xf numFmtId="0" fontId="19" fillId="0" borderId="0"/>
    <xf numFmtId="0" fontId="20" fillId="0" borderId="0"/>
    <xf numFmtId="0" fontId="18" fillId="0" borderId="0"/>
    <xf numFmtId="0" fontId="17" fillId="0" borderId="0"/>
    <xf numFmtId="43" fontId="24" fillId="0" borderId="0" applyFont="0" applyFill="0" applyBorder="0" applyAlignment="0" applyProtection="0"/>
    <xf numFmtId="43" fontId="27"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6" fillId="0" borderId="0"/>
    <xf numFmtId="0" fontId="19" fillId="0" borderId="0"/>
    <xf numFmtId="0" fontId="13" fillId="0" borderId="0"/>
    <xf numFmtId="0" fontId="14" fillId="0" borderId="0"/>
    <xf numFmtId="43" fontId="14" fillId="0" borderId="0" applyFont="0" applyFill="0" applyBorder="0" applyAlignment="0" applyProtection="0"/>
    <xf numFmtId="0" fontId="12" fillId="0" borderId="0"/>
    <xf numFmtId="0" fontId="11" fillId="0" borderId="0"/>
  </cellStyleXfs>
  <cellXfs count="437">
    <xf numFmtId="0" fontId="0" fillId="0" borderId="0" xfId="0"/>
    <xf numFmtId="2" fontId="16" fillId="4" borderId="18" xfId="14" applyNumberFormat="1" applyFont="1" applyFill="1" applyBorder="1" applyAlignment="1" applyProtection="1">
      <alignment horizontal="left" vertical="center"/>
      <protection locked="0"/>
    </xf>
    <xf numFmtId="165" fontId="16" fillId="4" borderId="18" xfId="16" applyNumberFormat="1" applyFont="1" applyFill="1" applyBorder="1" applyAlignment="1" applyProtection="1">
      <alignment horizontal="right" vertical="center"/>
      <protection locked="0"/>
    </xf>
    <xf numFmtId="0" fontId="34" fillId="2" borderId="11" xfId="8" applyFont="1" applyFill="1" applyBorder="1" applyAlignment="1" applyProtection="1">
      <alignment horizontal="centerContinuous" vertical="center"/>
    </xf>
    <xf numFmtId="0" fontId="34" fillId="2" borderId="12" xfId="8" applyFont="1" applyFill="1" applyBorder="1" applyAlignment="1" applyProtection="1">
      <alignment horizontal="centerContinuous" vertical="center"/>
    </xf>
    <xf numFmtId="0" fontId="16" fillId="2" borderId="12" xfId="8" applyFont="1" applyFill="1" applyBorder="1" applyAlignment="1" applyProtection="1">
      <alignment horizontal="centerContinuous" vertical="center"/>
    </xf>
    <xf numFmtId="0" fontId="16" fillId="2" borderId="13" xfId="8" applyFont="1" applyFill="1" applyBorder="1" applyAlignment="1" applyProtection="1">
      <alignment horizontal="centerContinuous" vertical="center"/>
    </xf>
    <xf numFmtId="0" fontId="16" fillId="0" borderId="0" xfId="8" applyFont="1" applyAlignment="1" applyProtection="1">
      <alignment horizontal="left" indent="13"/>
    </xf>
    <xf numFmtId="0" fontId="34" fillId="2" borderId="14" xfId="8" applyFont="1" applyFill="1" applyBorder="1" applyAlignment="1" applyProtection="1">
      <alignment horizontal="centerContinuous" vertical="center"/>
    </xf>
    <xf numFmtId="0" fontId="34" fillId="2" borderId="0" xfId="8" applyFont="1" applyFill="1" applyAlignment="1" applyProtection="1">
      <alignment horizontal="centerContinuous" vertical="center"/>
    </xf>
    <xf numFmtId="0" fontId="16" fillId="2" borderId="0" xfId="8" applyFont="1" applyFill="1" applyAlignment="1" applyProtection="1">
      <alignment horizontal="centerContinuous" vertical="center"/>
    </xf>
    <xf numFmtId="0" fontId="16" fillId="2" borderId="15" xfId="8" applyFont="1" applyFill="1" applyBorder="1" applyAlignment="1" applyProtection="1">
      <alignment horizontal="centerContinuous" vertical="center"/>
    </xf>
    <xf numFmtId="0" fontId="16" fillId="0" borderId="0" xfId="8" applyFont="1" applyAlignment="1" applyProtection="1">
      <alignment horizontal="left" indent="26"/>
    </xf>
    <xf numFmtId="0" fontId="16" fillId="0" borderId="0" xfId="8" applyFont="1" applyAlignment="1" applyProtection="1">
      <alignment horizontal="left" indent="11"/>
    </xf>
    <xf numFmtId="0" fontId="16" fillId="0" borderId="0" xfId="8" applyFont="1" applyAlignment="1" applyProtection="1">
      <alignment horizontal="left" indent="17"/>
    </xf>
    <xf numFmtId="0" fontId="28" fillId="3" borderId="20" xfId="8" applyFont="1" applyFill="1" applyBorder="1" applyAlignment="1" applyProtection="1">
      <alignment vertical="center"/>
    </xf>
    <xf numFmtId="0" fontId="28" fillId="3" borderId="3" xfId="8" applyFont="1" applyFill="1" applyBorder="1" applyAlignment="1" applyProtection="1">
      <alignment vertical="center"/>
    </xf>
    <xf numFmtId="0" fontId="28" fillId="3" borderId="21" xfId="8" applyFont="1" applyFill="1" applyBorder="1" applyAlignment="1" applyProtection="1">
      <alignment vertical="center"/>
    </xf>
    <xf numFmtId="0" fontId="28" fillId="0" borderId="0" xfId="8" applyFont="1" applyProtection="1"/>
    <xf numFmtId="0" fontId="14" fillId="0" borderId="14" xfId="8" applyFont="1" applyBorder="1" applyAlignment="1" applyProtection="1">
      <alignment vertical="top"/>
    </xf>
    <xf numFmtId="0" fontId="16" fillId="0" borderId="0" xfId="8" applyFont="1" applyAlignment="1" applyProtection="1">
      <alignment vertical="center"/>
    </xf>
    <xf numFmtId="0" fontId="16" fillId="0" borderId="15" xfId="8" applyFont="1" applyBorder="1" applyAlignment="1" applyProtection="1">
      <alignment vertical="center"/>
    </xf>
    <xf numFmtId="0" fontId="16" fillId="0" borderId="0" xfId="8" applyFont="1" applyProtection="1"/>
    <xf numFmtId="49" fontId="31" fillId="0" borderId="14" xfId="8" quotePrefix="1" applyNumberFormat="1" applyFont="1" applyBorder="1" applyAlignment="1" applyProtection="1">
      <alignment vertical="center"/>
    </xf>
    <xf numFmtId="0" fontId="31" fillId="0" borderId="0" xfId="8" applyFont="1" applyAlignment="1" applyProtection="1">
      <alignment vertical="center"/>
    </xf>
    <xf numFmtId="0" fontId="28" fillId="0" borderId="0" xfId="8" applyFont="1" applyAlignment="1" applyProtection="1">
      <alignment vertical="center"/>
    </xf>
    <xf numFmtId="0" fontId="28" fillId="0" borderId="15" xfId="8" applyFont="1" applyBorder="1" applyAlignment="1" applyProtection="1">
      <alignment vertical="center"/>
    </xf>
    <xf numFmtId="49" fontId="16" fillId="0" borderId="14" xfId="8" applyNumberFormat="1" applyFont="1" applyBorder="1" applyAlignment="1" applyProtection="1">
      <alignment vertical="center"/>
    </xf>
    <xf numFmtId="0" fontId="14" fillId="0" borderId="0" xfId="8" applyFont="1" applyAlignment="1" applyProtection="1">
      <alignment vertical="center"/>
    </xf>
    <xf numFmtId="0" fontId="0" fillId="0" borderId="29" xfId="0" applyBorder="1" applyAlignment="1" applyProtection="1">
      <alignment vertical="center" wrapText="1"/>
    </xf>
    <xf numFmtId="0" fontId="14" fillId="0" borderId="0" xfId="3" applyFont="1" applyAlignment="1" applyProtection="1">
      <alignment vertical="center"/>
    </xf>
    <xf numFmtId="0" fontId="14" fillId="0" borderId="15" xfId="3" applyFont="1" applyBorder="1" applyAlignment="1" applyProtection="1">
      <alignment vertical="center"/>
    </xf>
    <xf numFmtId="0" fontId="14" fillId="0" borderId="0" xfId="3" applyFont="1" applyProtection="1"/>
    <xf numFmtId="49" fontId="14" fillId="0" borderId="14" xfId="3" applyNumberFormat="1" applyFont="1" applyBorder="1" applyAlignment="1" applyProtection="1">
      <alignment vertical="center"/>
    </xf>
    <xf numFmtId="0" fontId="14" fillId="0" borderId="0" xfId="3" applyFont="1" applyAlignment="1" applyProtection="1">
      <alignment horizontal="right"/>
    </xf>
    <xf numFmtId="49" fontId="14" fillId="0" borderId="14" xfId="3" quotePrefix="1" applyNumberFormat="1" applyFont="1" applyBorder="1" applyAlignment="1" applyProtection="1">
      <alignment vertical="center"/>
    </xf>
    <xf numFmtId="49" fontId="16" fillId="0" borderId="14" xfId="8" quotePrefix="1" applyNumberFormat="1" applyFont="1" applyBorder="1" applyAlignment="1" applyProtection="1">
      <alignment vertical="center"/>
    </xf>
    <xf numFmtId="164" fontId="16" fillId="0" borderId="0" xfId="8" applyNumberFormat="1" applyFont="1" applyAlignment="1" applyProtection="1">
      <alignment vertical="center"/>
    </xf>
    <xf numFmtId="0" fontId="16" fillId="0" borderId="0" xfId="8" applyFont="1" applyFill="1" applyAlignment="1" applyProtection="1">
      <alignment vertical="center"/>
    </xf>
    <xf numFmtId="0" fontId="16" fillId="0" borderId="0" xfId="8" applyFont="1" applyAlignment="1" applyProtection="1">
      <alignment horizontal="center" vertical="center"/>
    </xf>
    <xf numFmtId="49" fontId="14" fillId="0" borderId="14" xfId="8" applyNumberFormat="1" applyFont="1" applyBorder="1" applyAlignment="1" applyProtection="1">
      <alignment vertical="center"/>
    </xf>
    <xf numFmtId="0" fontId="24" fillId="0" borderId="0" xfId="8" applyFont="1" applyAlignment="1" applyProtection="1">
      <alignment vertical="center"/>
    </xf>
    <xf numFmtId="0" fontId="31" fillId="0" borderId="0" xfId="8" applyFont="1" applyAlignment="1" applyProtection="1">
      <alignment horizontal="left" vertical="center" wrapText="1"/>
    </xf>
    <xf numFmtId="0" fontId="36" fillId="0" borderId="0" xfId="8" applyFont="1" applyAlignment="1" applyProtection="1">
      <alignment horizontal="left" vertical="center" wrapText="1"/>
    </xf>
    <xf numFmtId="0" fontId="16" fillId="0" borderId="0" xfId="8" applyFont="1" applyAlignment="1" applyProtection="1">
      <alignment horizontal="left" vertical="center" wrapText="1"/>
    </xf>
    <xf numFmtId="0" fontId="36" fillId="0" borderId="0" xfId="8" applyFont="1" applyAlignment="1" applyProtection="1">
      <alignment horizontal="center" vertical="center"/>
    </xf>
    <xf numFmtId="14" fontId="16" fillId="0" borderId="0" xfId="12" applyNumberFormat="1" applyFont="1" applyFill="1" applyBorder="1" applyAlignment="1" applyProtection="1">
      <alignment horizontal="center" vertical="center"/>
    </xf>
    <xf numFmtId="0" fontId="23" fillId="0" borderId="0" xfId="8" applyFont="1" applyAlignment="1" applyProtection="1">
      <alignment horizontal="left" vertical="center"/>
    </xf>
    <xf numFmtId="0" fontId="16" fillId="0" borderId="15" xfId="8" applyFont="1" applyBorder="1" applyAlignment="1" applyProtection="1">
      <alignment horizontal="left" vertical="center"/>
    </xf>
    <xf numFmtId="0" fontId="16" fillId="0" borderId="0" xfId="8" applyFont="1" applyAlignment="1" applyProtection="1">
      <alignment horizontal="left" vertical="center" indent="4"/>
    </xf>
    <xf numFmtId="0" fontId="16" fillId="0" borderId="14" xfId="8" applyFont="1" applyBorder="1" applyAlignment="1" applyProtection="1">
      <alignment horizontal="left" vertical="center" wrapText="1"/>
    </xf>
    <xf numFmtId="0" fontId="16" fillId="0" borderId="0" xfId="8" applyFont="1" applyAlignment="1" applyProtection="1">
      <alignment vertical="center" wrapText="1"/>
    </xf>
    <xf numFmtId="0" fontId="16" fillId="0" borderId="0" xfId="8" applyFont="1" applyAlignment="1" applyProtection="1">
      <alignment horizontal="left" vertical="center"/>
    </xf>
    <xf numFmtId="0" fontId="16" fillId="0" borderId="14" xfId="8" applyFont="1" applyBorder="1" applyAlignment="1" applyProtection="1">
      <alignment vertical="center"/>
    </xf>
    <xf numFmtId="0" fontId="14" fillId="0" borderId="0" xfId="8" applyFont="1" applyAlignment="1" applyProtection="1">
      <alignment horizontal="left" vertical="center" wrapText="1"/>
    </xf>
    <xf numFmtId="0" fontId="16" fillId="0" borderId="0" xfId="8" applyFont="1" applyFill="1" applyAlignment="1" applyProtection="1">
      <alignment horizontal="left" vertical="center" wrapText="1"/>
    </xf>
    <xf numFmtId="2" fontId="14" fillId="0" borderId="0" xfId="8" applyNumberFormat="1" applyFont="1" applyFill="1" applyBorder="1" applyAlignment="1" applyProtection="1">
      <alignment vertical="center"/>
    </xf>
    <xf numFmtId="0" fontId="15" fillId="0" borderId="0" xfId="8" applyFont="1" applyAlignment="1" applyProtection="1">
      <alignment horizontal="left"/>
    </xf>
    <xf numFmtId="49" fontId="16" fillId="0" borderId="0" xfId="8" applyNumberFormat="1" applyFont="1" applyAlignment="1" applyProtection="1">
      <alignment vertical="center"/>
    </xf>
    <xf numFmtId="0" fontId="34" fillId="2" borderId="13" xfId="8" applyFont="1" applyFill="1" applyBorder="1" applyAlignment="1" applyProtection="1">
      <alignment horizontal="centerContinuous" vertical="center"/>
    </xf>
    <xf numFmtId="0" fontId="34" fillId="2" borderId="0" xfId="8" applyFont="1" applyFill="1" applyBorder="1" applyAlignment="1" applyProtection="1">
      <alignment horizontal="centerContinuous" vertical="center"/>
    </xf>
    <xf numFmtId="0" fontId="34" fillId="2" borderId="15" xfId="8" applyFont="1" applyFill="1" applyBorder="1" applyAlignment="1" applyProtection="1">
      <alignment horizontal="centerContinuous" vertical="center"/>
    </xf>
    <xf numFmtId="0" fontId="24" fillId="2" borderId="13" xfId="8" applyFont="1" applyFill="1" applyBorder="1" applyAlignment="1" applyProtection="1">
      <alignment horizontal="centerContinuous" vertical="center"/>
    </xf>
    <xf numFmtId="0" fontId="16" fillId="0" borderId="0" xfId="19" applyFont="1" applyProtection="1"/>
    <xf numFmtId="0" fontId="26" fillId="0" borderId="0" xfId="8" applyFont="1" applyProtection="1"/>
    <xf numFmtId="0" fontId="36" fillId="0" borderId="0" xfId="8" applyFont="1" applyProtection="1"/>
    <xf numFmtId="0" fontId="16" fillId="2" borderId="0" xfId="8" applyFont="1" applyFill="1" applyBorder="1" applyAlignment="1" applyProtection="1">
      <alignment horizontal="centerContinuous" vertical="center"/>
    </xf>
    <xf numFmtId="0" fontId="24" fillId="2" borderId="15" xfId="8" applyFont="1" applyFill="1" applyBorder="1" applyAlignment="1" applyProtection="1">
      <alignment horizontal="centerContinuous" vertical="center"/>
    </xf>
    <xf numFmtId="0" fontId="35" fillId="3" borderId="20" xfId="8" applyFont="1" applyFill="1" applyBorder="1" applyAlignment="1" applyProtection="1">
      <alignment horizontal="left" vertical="center"/>
    </xf>
    <xf numFmtId="0" fontId="41" fillId="3" borderId="3" xfId="8" applyFont="1" applyFill="1" applyBorder="1" applyAlignment="1" applyProtection="1">
      <alignment horizontal="right" vertical="center"/>
    </xf>
    <xf numFmtId="0" fontId="29" fillId="3" borderId="3" xfId="8" applyFont="1" applyFill="1" applyBorder="1" applyAlignment="1" applyProtection="1">
      <alignment horizontal="centerContinuous" vertical="center"/>
    </xf>
    <xf numFmtId="0" fontId="29" fillId="3" borderId="3" xfId="8" applyFont="1" applyFill="1" applyBorder="1" applyAlignment="1" applyProtection="1">
      <alignment horizontal="left" vertical="center"/>
    </xf>
    <xf numFmtId="0" fontId="39" fillId="3" borderId="21" xfId="8" applyFont="1" applyFill="1" applyBorder="1" applyAlignment="1" applyProtection="1">
      <alignment horizontal="centerContinuous" vertical="center"/>
    </xf>
    <xf numFmtId="0" fontId="42" fillId="0" borderId="0" xfId="8" applyFont="1" applyProtection="1"/>
    <xf numFmtId="0" fontId="37" fillId="0" borderId="0" xfId="8" applyFont="1" applyProtection="1"/>
    <xf numFmtId="0" fontId="35" fillId="0" borderId="15" xfId="8" applyFont="1" applyFill="1" applyBorder="1" applyAlignment="1" applyProtection="1">
      <alignment horizontal="left" vertical="center"/>
    </xf>
    <xf numFmtId="0" fontId="16" fillId="6" borderId="0" xfId="19" applyFont="1" applyFill="1" applyProtection="1"/>
    <xf numFmtId="4" fontId="0" fillId="6" borderId="0" xfId="13" applyNumberFormat="1" applyFont="1" applyFill="1" applyProtection="1"/>
    <xf numFmtId="0" fontId="35" fillId="6" borderId="0" xfId="8" applyFont="1" applyFill="1" applyBorder="1" applyAlignment="1" applyProtection="1">
      <alignment horizontal="left" vertical="center"/>
    </xf>
    <xf numFmtId="0" fontId="24" fillId="0" borderId="14" xfId="8" applyFont="1" applyBorder="1" applyAlignment="1" applyProtection="1">
      <alignment horizontal="left" vertical="center"/>
    </xf>
    <xf numFmtId="0" fontId="35" fillId="0" borderId="0" xfId="8" applyFont="1" applyBorder="1" applyAlignment="1" applyProtection="1">
      <alignment horizontal="left" vertical="center"/>
    </xf>
    <xf numFmtId="4" fontId="31" fillId="0" borderId="15" xfId="13" applyNumberFormat="1" applyFont="1" applyFill="1" applyBorder="1" applyAlignment="1" applyProtection="1">
      <alignment wrapText="1"/>
    </xf>
    <xf numFmtId="4" fontId="0" fillId="0" borderId="0" xfId="13" applyNumberFormat="1" applyFont="1" applyProtection="1"/>
    <xf numFmtId="0" fontId="23" fillId="0" borderId="18" xfId="8" applyFont="1" applyBorder="1" applyAlignment="1" applyProtection="1">
      <alignment horizontal="left" wrapText="1"/>
    </xf>
    <xf numFmtId="4" fontId="31" fillId="0" borderId="18" xfId="13" applyNumberFormat="1" applyFont="1" applyBorder="1" applyAlignment="1" applyProtection="1">
      <alignment wrapText="1"/>
    </xf>
    <xf numFmtId="0" fontId="23" fillId="0" borderId="22" xfId="19" applyFont="1" applyBorder="1" applyAlignment="1" applyProtection="1">
      <alignment horizontal="center" vertical="center"/>
    </xf>
    <xf numFmtId="0" fontId="24" fillId="0" borderId="18" xfId="19" applyFont="1" applyBorder="1" applyAlignment="1" applyProtection="1">
      <alignment vertical="center"/>
    </xf>
    <xf numFmtId="0" fontId="24" fillId="0" borderId="6" xfId="19" applyFont="1" applyBorder="1" applyAlignment="1" applyProtection="1">
      <alignment vertical="center"/>
    </xf>
    <xf numFmtId="0" fontId="24" fillId="0" borderId="3" xfId="19" applyFont="1" applyBorder="1" applyAlignment="1" applyProtection="1">
      <alignment vertical="center"/>
    </xf>
    <xf numFmtId="0" fontId="14" fillId="0" borderId="3" xfId="19" applyFont="1" applyBorder="1" applyAlignment="1" applyProtection="1">
      <alignment vertical="center"/>
    </xf>
    <xf numFmtId="4" fontId="14" fillId="0" borderId="3" xfId="13" applyNumberFormat="1" applyFont="1" applyBorder="1" applyAlignment="1" applyProtection="1">
      <alignment vertical="center"/>
    </xf>
    <xf numFmtId="0" fontId="14" fillId="0" borderId="5" xfId="19" applyFont="1" applyBorder="1" applyAlignment="1" applyProtection="1">
      <alignment vertical="center"/>
    </xf>
    <xf numFmtId="4" fontId="24" fillId="0" borderId="3" xfId="13" applyNumberFormat="1" applyFont="1" applyBorder="1" applyAlignment="1" applyProtection="1">
      <alignment vertical="center"/>
    </xf>
    <xf numFmtId="0" fontId="23" fillId="0" borderId="26" xfId="19" applyFont="1" applyBorder="1" applyAlignment="1" applyProtection="1">
      <alignment horizontal="center" vertical="center"/>
    </xf>
    <xf numFmtId="0" fontId="23" fillId="0" borderId="25" xfId="19" applyFont="1" applyBorder="1" applyAlignment="1" applyProtection="1">
      <alignment horizontal="center" vertical="center"/>
    </xf>
    <xf numFmtId="0" fontId="39" fillId="0" borderId="3" xfId="19" applyFont="1" applyBorder="1" applyAlignment="1" applyProtection="1">
      <alignment horizontal="right" vertical="center"/>
    </xf>
    <xf numFmtId="4" fontId="14" fillId="0" borderId="10" xfId="13" applyNumberFormat="1" applyFont="1" applyBorder="1" applyAlignment="1" applyProtection="1">
      <alignment vertical="center"/>
    </xf>
    <xf numFmtId="0" fontId="14" fillId="0" borderId="9" xfId="19" applyFont="1" applyBorder="1" applyAlignment="1" applyProtection="1">
      <alignment vertical="center"/>
    </xf>
    <xf numFmtId="0" fontId="23" fillId="0" borderId="14" xfId="19" applyFont="1" applyBorder="1" applyAlignment="1" applyProtection="1">
      <alignment horizontal="center" vertical="center"/>
    </xf>
    <xf numFmtId="0" fontId="24" fillId="0" borderId="0" xfId="19" applyFont="1" applyBorder="1" applyAlignment="1" applyProtection="1">
      <alignment vertical="center"/>
    </xf>
    <xf numFmtId="0" fontId="36" fillId="7" borderId="6" xfId="0" applyFont="1" applyFill="1" applyBorder="1" applyAlignment="1" applyProtection="1">
      <alignment horizontal="left" vertical="center" wrapText="1"/>
    </xf>
    <xf numFmtId="0" fontId="36" fillId="7" borderId="3" xfId="0" applyFont="1" applyFill="1" applyBorder="1" applyAlignment="1" applyProtection="1">
      <alignment horizontal="left" vertical="center" wrapText="1"/>
    </xf>
    <xf numFmtId="0" fontId="14" fillId="7" borderId="3" xfId="19" applyFont="1" applyFill="1" applyBorder="1" applyAlignment="1" applyProtection="1">
      <alignment vertical="center"/>
    </xf>
    <xf numFmtId="0" fontId="16" fillId="7" borderId="3" xfId="19" applyFont="1" applyFill="1" applyBorder="1" applyAlignment="1" applyProtection="1">
      <alignment vertical="center"/>
    </xf>
    <xf numFmtId="0" fontId="16" fillId="7" borderId="5" xfId="19" applyFont="1" applyFill="1" applyBorder="1" applyAlignment="1" applyProtection="1">
      <alignment vertical="center"/>
    </xf>
    <xf numFmtId="0" fontId="23" fillId="0" borderId="28" xfId="19" applyFont="1" applyBorder="1" applyAlignment="1" applyProtection="1">
      <alignment horizontal="center" vertical="center"/>
    </xf>
    <xf numFmtId="0" fontId="23" fillId="0" borderId="27" xfId="19" applyFont="1" applyBorder="1" applyAlignment="1" applyProtection="1">
      <alignment horizontal="center" vertical="center"/>
    </xf>
    <xf numFmtId="165" fontId="14" fillId="5" borderId="18" xfId="16" applyNumberFormat="1" applyFont="1" applyFill="1" applyBorder="1" applyAlignment="1" applyProtection="1">
      <alignment horizontal="right" vertical="center"/>
    </xf>
    <xf numFmtId="4" fontId="16" fillId="0" borderId="15" xfId="13" applyNumberFormat="1" applyFont="1" applyFill="1" applyBorder="1" applyAlignment="1" applyProtection="1">
      <alignment vertical="center"/>
    </xf>
    <xf numFmtId="4" fontId="16" fillId="0" borderId="0" xfId="13" applyNumberFormat="1" applyFont="1" applyBorder="1" applyAlignment="1" applyProtection="1">
      <alignment vertical="center"/>
    </xf>
    <xf numFmtId="0" fontId="23" fillId="0" borderId="16" xfId="16" applyFont="1" applyBorder="1" applyAlignment="1" applyProtection="1">
      <alignment horizontal="center" vertical="center" wrapText="1"/>
    </xf>
    <xf numFmtId="0" fontId="24" fillId="0" borderId="1" xfId="19" applyFont="1" applyBorder="1" applyAlignment="1" applyProtection="1">
      <alignment vertical="center"/>
    </xf>
    <xf numFmtId="4" fontId="16" fillId="0" borderId="1" xfId="13" applyNumberFormat="1" applyFont="1" applyBorder="1" applyAlignment="1" applyProtection="1">
      <alignment vertical="center"/>
    </xf>
    <xf numFmtId="4" fontId="16" fillId="0" borderId="24" xfId="13" applyNumberFormat="1" applyFont="1" applyBorder="1" applyAlignment="1" applyProtection="1">
      <alignment vertical="center"/>
    </xf>
    <xf numFmtId="4" fontId="16" fillId="0" borderId="17" xfId="13" applyNumberFormat="1" applyFont="1" applyBorder="1" applyAlignment="1" applyProtection="1">
      <alignment vertical="center"/>
    </xf>
    <xf numFmtId="4" fontId="16" fillId="0" borderId="0" xfId="13" applyNumberFormat="1" applyFont="1" applyAlignment="1" applyProtection="1">
      <alignment vertical="center"/>
    </xf>
    <xf numFmtId="4" fontId="16" fillId="0" borderId="0" xfId="13" applyNumberFormat="1" applyFont="1" applyAlignment="1" applyProtection="1">
      <alignment horizontal="right" vertical="center"/>
    </xf>
    <xf numFmtId="165" fontId="16" fillId="5" borderId="18" xfId="16" applyNumberFormat="1" applyFont="1" applyFill="1" applyBorder="1" applyAlignment="1" applyProtection="1">
      <alignment horizontal="right" vertical="center"/>
    </xf>
    <xf numFmtId="165" fontId="16" fillId="5" borderId="23" xfId="16" applyNumberFormat="1" applyFont="1" applyFill="1" applyBorder="1" applyAlignment="1" applyProtection="1">
      <alignment horizontal="right" vertical="center"/>
    </xf>
    <xf numFmtId="165" fontId="24" fillId="0" borderId="3" xfId="16" applyNumberFormat="1" applyFont="1" applyBorder="1" applyAlignment="1" applyProtection="1">
      <alignment horizontal="left" vertical="center"/>
    </xf>
    <xf numFmtId="165" fontId="24" fillId="0" borderId="18" xfId="16" applyNumberFormat="1" applyFont="1" applyBorder="1" applyAlignment="1" applyProtection="1">
      <alignment horizontal="right" vertical="center"/>
    </xf>
    <xf numFmtId="165" fontId="24" fillId="0" borderId="6" xfId="16" applyNumberFormat="1" applyFont="1" applyBorder="1" applyAlignment="1" applyProtection="1">
      <alignment horizontal="right" vertical="center"/>
    </xf>
    <xf numFmtId="165" fontId="24" fillId="0" borderId="3" xfId="16" applyNumberFormat="1" applyFont="1" applyBorder="1" applyAlignment="1" applyProtection="1">
      <alignment horizontal="right" vertical="center"/>
    </xf>
    <xf numFmtId="165" fontId="23" fillId="0" borderId="18" xfId="16" applyNumberFormat="1" applyFont="1" applyBorder="1" applyAlignment="1" applyProtection="1">
      <alignment horizontal="right" vertical="center"/>
    </xf>
    <xf numFmtId="165" fontId="23" fillId="0" borderId="3" xfId="16" applyNumberFormat="1" applyFont="1" applyBorder="1" applyAlignment="1" applyProtection="1">
      <alignment horizontal="right" vertical="center"/>
    </xf>
    <xf numFmtId="0" fontId="33" fillId="2" borderId="0" xfId="23" applyNumberFormat="1" applyFont="1" applyFill="1" applyBorder="1" applyAlignment="1" applyProtection="1">
      <alignment horizontal="centerContinuous" vertical="center"/>
    </xf>
    <xf numFmtId="0" fontId="33" fillId="2" borderId="12" xfId="23" applyNumberFormat="1" applyFont="1" applyFill="1" applyBorder="1" applyAlignment="1" applyProtection="1">
      <alignment horizontal="centerContinuous" vertical="center"/>
    </xf>
    <xf numFmtId="0" fontId="33" fillId="2" borderId="13" xfId="23" applyNumberFormat="1" applyFont="1" applyFill="1" applyBorder="1" applyAlignment="1" applyProtection="1">
      <alignment horizontal="centerContinuous" vertical="center"/>
    </xf>
    <xf numFmtId="0" fontId="33" fillId="0" borderId="0" xfId="23" applyFont="1" applyAlignment="1" applyProtection="1">
      <alignment horizontal="left" indent="16"/>
    </xf>
    <xf numFmtId="0" fontId="33" fillId="2" borderId="15" xfId="23" applyNumberFormat="1" applyFont="1" applyFill="1" applyBorder="1" applyAlignment="1" applyProtection="1">
      <alignment horizontal="centerContinuous" vertical="center"/>
    </xf>
    <xf numFmtId="0" fontId="33" fillId="0" borderId="0" xfId="23" applyFont="1" applyAlignment="1" applyProtection="1">
      <alignment horizontal="left" indent="10"/>
    </xf>
    <xf numFmtId="0" fontId="33" fillId="2" borderId="14" xfId="23" applyNumberFormat="1" applyFont="1" applyFill="1" applyBorder="1" applyAlignment="1" applyProtection="1">
      <alignment horizontal="centerContinuous" vertical="center"/>
    </xf>
    <xf numFmtId="0" fontId="28" fillId="3" borderId="20" xfId="23" applyFont="1" applyFill="1" applyBorder="1" applyProtection="1"/>
    <xf numFmtId="0" fontId="28" fillId="3" borderId="3" xfId="23" applyFont="1" applyFill="1" applyBorder="1" applyProtection="1"/>
    <xf numFmtId="0" fontId="28" fillId="3" borderId="21" xfId="23" applyFont="1" applyFill="1" applyBorder="1" applyProtection="1"/>
    <xf numFmtId="0" fontId="33" fillId="0" borderId="0" xfId="23" applyFont="1" applyAlignment="1" applyProtection="1">
      <alignment horizontal="left" indent="20"/>
    </xf>
    <xf numFmtId="49" fontId="33" fillId="0" borderId="15" xfId="23" applyNumberFormat="1" applyFont="1" applyBorder="1" applyAlignment="1" applyProtection="1">
      <alignment horizontal="left" vertical="center" indent="48"/>
    </xf>
    <xf numFmtId="4" fontId="24" fillId="0" borderId="0" xfId="13" applyNumberFormat="1" applyFont="1" applyFill="1" applyBorder="1" applyProtection="1"/>
    <xf numFmtId="0" fontId="28" fillId="0" borderId="15" xfId="23" applyFont="1" applyBorder="1" applyProtection="1"/>
    <xf numFmtId="0" fontId="28" fillId="0" borderId="0" xfId="23" applyFont="1" applyProtection="1"/>
    <xf numFmtId="4" fontId="14" fillId="0" borderId="15" xfId="13" applyNumberFormat="1" applyFont="1" applyFill="1" applyBorder="1" applyProtection="1"/>
    <xf numFmtId="4" fontId="0" fillId="0" borderId="0" xfId="13" applyNumberFormat="1" applyFont="1" applyFill="1" applyBorder="1" applyProtection="1"/>
    <xf numFmtId="4" fontId="14" fillId="0" borderId="16" xfId="13" applyNumberFormat="1" applyFont="1" applyBorder="1" applyProtection="1"/>
    <xf numFmtId="4" fontId="14" fillId="0" borderId="1" xfId="13" applyNumberFormat="1" applyFont="1" applyBorder="1" applyProtection="1"/>
    <xf numFmtId="4" fontId="14" fillId="0" borderId="17" xfId="13" applyNumberFormat="1" applyFont="1" applyBorder="1" applyProtection="1"/>
    <xf numFmtId="4" fontId="14" fillId="0" borderId="0" xfId="13" applyNumberFormat="1" applyFont="1" applyProtection="1"/>
    <xf numFmtId="4" fontId="14" fillId="0" borderId="0" xfId="13" applyNumberFormat="1" applyFont="1" applyAlignment="1" applyProtection="1">
      <alignment horizontal="right"/>
    </xf>
    <xf numFmtId="0" fontId="14" fillId="0" borderId="0" xfId="23" applyFont="1" applyAlignment="1" applyProtection="1">
      <alignment horizontal="left"/>
    </xf>
    <xf numFmtId="4" fontId="0" fillId="0" borderId="0" xfId="4" applyNumberFormat="1" applyFont="1" applyBorder="1" applyProtection="1"/>
    <xf numFmtId="0" fontId="34" fillId="2" borderId="16" xfId="8" applyFont="1" applyFill="1" applyBorder="1" applyAlignment="1" applyProtection="1">
      <alignment horizontal="centerContinuous" vertical="center"/>
    </xf>
    <xf numFmtId="0" fontId="34" fillId="2" borderId="1" xfId="8" applyFont="1" applyFill="1" applyBorder="1" applyAlignment="1" applyProtection="1">
      <alignment horizontal="centerContinuous" vertical="center"/>
    </xf>
    <xf numFmtId="0" fontId="34" fillId="2" borderId="17" xfId="8" applyFont="1" applyFill="1" applyBorder="1" applyAlignment="1" applyProtection="1">
      <alignment horizontal="centerContinuous" vertical="center"/>
    </xf>
    <xf numFmtId="4" fontId="0" fillId="0" borderId="0" xfId="4" applyNumberFormat="1" applyFont="1" applyProtection="1"/>
    <xf numFmtId="0" fontId="37" fillId="0" borderId="16" xfId="8" applyFont="1" applyBorder="1" applyAlignment="1" applyProtection="1">
      <alignment horizontal="left" vertical="center"/>
    </xf>
    <xf numFmtId="0" fontId="16" fillId="0" borderId="1" xfId="8" applyFont="1" applyBorder="1" applyAlignment="1" applyProtection="1">
      <alignment horizontal="left" vertical="center" wrapText="1"/>
    </xf>
    <xf numFmtId="0" fontId="16" fillId="0" borderId="1" xfId="8" applyFont="1" applyBorder="1" applyAlignment="1" applyProtection="1">
      <alignment vertical="center"/>
    </xf>
    <xf numFmtId="0" fontId="24" fillId="0" borderId="1" xfId="8" applyFont="1" applyBorder="1" applyAlignment="1" applyProtection="1">
      <alignment vertical="center"/>
    </xf>
    <xf numFmtId="0" fontId="24" fillId="0" borderId="17" xfId="8" applyFont="1" applyBorder="1" applyAlignment="1" applyProtection="1">
      <alignment horizontal="right" vertical="center"/>
    </xf>
    <xf numFmtId="2" fontId="14" fillId="4" borderId="18" xfId="15" applyNumberFormat="1" applyFont="1" applyFill="1" applyBorder="1" applyAlignment="1" applyProtection="1">
      <alignment horizontal="left" vertical="center" wrapText="1"/>
      <protection locked="0"/>
    </xf>
    <xf numFmtId="0" fontId="37" fillId="0" borderId="0" xfId="8" applyFont="1" applyBorder="1" applyAlignment="1" applyProtection="1">
      <alignment horizontal="left" vertical="center"/>
    </xf>
    <xf numFmtId="0" fontId="16" fillId="0" borderId="0" xfId="8" applyFont="1" applyBorder="1" applyAlignment="1" applyProtection="1">
      <alignment horizontal="left" vertical="center" wrapText="1"/>
    </xf>
    <xf numFmtId="0" fontId="16" fillId="0" borderId="0" xfId="8" applyFont="1" applyBorder="1" applyAlignment="1" applyProtection="1">
      <alignment vertical="center"/>
    </xf>
    <xf numFmtId="0" fontId="24" fillId="0" borderId="0" xfId="8" applyFont="1" applyBorder="1" applyAlignment="1" applyProtection="1">
      <alignment vertical="center"/>
    </xf>
    <xf numFmtId="0" fontId="24" fillId="0" borderId="0" xfId="8" applyFont="1" applyBorder="1" applyAlignment="1" applyProtection="1">
      <alignment horizontal="right" vertical="center"/>
    </xf>
    <xf numFmtId="0" fontId="33" fillId="2" borderId="11" xfId="23" applyNumberFormat="1" applyFont="1" applyFill="1" applyBorder="1" applyAlignment="1" applyProtection="1">
      <alignment horizontal="centerContinuous" vertical="center"/>
    </xf>
    <xf numFmtId="0" fontId="23" fillId="0" borderId="14" xfId="2" applyFont="1" applyBorder="1" applyAlignment="1" applyProtection="1">
      <alignment horizontal="right" vertical="center" wrapText="1"/>
    </xf>
    <xf numFmtId="0" fontId="23" fillId="0" borderId="0" xfId="2" applyFont="1" applyBorder="1" applyAlignment="1" applyProtection="1">
      <alignment vertical="center" wrapText="1"/>
    </xf>
    <xf numFmtId="4" fontId="24" fillId="0" borderId="0" xfId="13" applyNumberFormat="1" applyFont="1" applyBorder="1" applyProtection="1"/>
    <xf numFmtId="0" fontId="35" fillId="0" borderId="0" xfId="23" applyFont="1" applyBorder="1" applyProtection="1"/>
    <xf numFmtId="0" fontId="24" fillId="0" borderId="14" xfId="2" applyBorder="1" applyAlignment="1" applyProtection="1">
      <alignment horizontal="right" vertical="center" wrapText="1"/>
    </xf>
    <xf numFmtId="0" fontId="23" fillId="0" borderId="20" xfId="19" applyFont="1" applyBorder="1" applyAlignment="1" applyProtection="1">
      <alignment horizontal="center" vertical="center"/>
    </xf>
    <xf numFmtId="0" fontId="36" fillId="0" borderId="0" xfId="8" applyFont="1" applyAlignment="1" applyProtection="1">
      <alignment vertical="center"/>
    </xf>
    <xf numFmtId="0" fontId="45" fillId="0" borderId="15" xfId="3" applyFont="1" applyBorder="1" applyAlignment="1" applyProtection="1">
      <alignment vertical="center"/>
    </xf>
    <xf numFmtId="49" fontId="23" fillId="0" borderId="14" xfId="3" quotePrefix="1" applyNumberFormat="1" applyFont="1" applyBorder="1" applyAlignment="1" applyProtection="1">
      <alignment vertical="center"/>
    </xf>
    <xf numFmtId="0" fontId="23" fillId="0" borderId="0" xfId="3" applyFont="1" applyAlignment="1" applyProtection="1">
      <alignment horizontal="left"/>
    </xf>
    <xf numFmtId="0" fontId="24" fillId="0" borderId="0" xfId="3" applyFont="1" applyAlignment="1" applyProtection="1">
      <alignment vertical="center"/>
    </xf>
    <xf numFmtId="0" fontId="24" fillId="0" borderId="0" xfId="3" applyFont="1" applyFill="1" applyAlignment="1" applyProtection="1">
      <alignment vertical="center"/>
    </xf>
    <xf numFmtId="0" fontId="24" fillId="0" borderId="15" xfId="3" applyFont="1" applyBorder="1" applyAlignment="1" applyProtection="1">
      <alignment vertical="center"/>
    </xf>
    <xf numFmtId="0" fontId="24" fillId="0" borderId="0" xfId="3" applyFont="1" applyProtection="1"/>
    <xf numFmtId="0" fontId="26" fillId="0" borderId="0" xfId="8" applyFont="1" applyAlignment="1" applyProtection="1">
      <alignment horizontal="left" indent="13"/>
    </xf>
    <xf numFmtId="0" fontId="37" fillId="0" borderId="0" xfId="8" applyFont="1" applyAlignment="1" applyProtection="1">
      <alignment horizontal="left" indent="13"/>
    </xf>
    <xf numFmtId="0" fontId="38" fillId="0" borderId="0" xfId="8" applyFont="1" applyAlignment="1" applyProtection="1">
      <alignment horizontal="left" indent="13"/>
    </xf>
    <xf numFmtId="0" fontId="26" fillId="0" borderId="0" xfId="8" applyFont="1" applyAlignment="1" applyProtection="1">
      <alignment horizontal="left" indent="26"/>
    </xf>
    <xf numFmtId="0" fontId="37" fillId="0" borderId="0" xfId="8" applyFont="1" applyAlignment="1" applyProtection="1">
      <alignment horizontal="left" indent="26"/>
    </xf>
    <xf numFmtId="0" fontId="38" fillId="0" borderId="0" xfId="8" applyFont="1" applyAlignment="1" applyProtection="1">
      <alignment horizontal="left" indent="26"/>
    </xf>
    <xf numFmtId="0" fontId="26" fillId="0" borderId="0" xfId="8" applyFont="1" applyAlignment="1" applyProtection="1">
      <alignment horizontal="left" indent="11"/>
    </xf>
    <xf numFmtId="0" fontId="36" fillId="0" borderId="0" xfId="8" applyFont="1" applyAlignment="1" applyProtection="1">
      <alignment horizontal="left" indent="11"/>
    </xf>
    <xf numFmtId="0" fontId="26" fillId="0" borderId="0" xfId="8" applyFont="1" applyAlignment="1" applyProtection="1">
      <alignment horizontal="left" indent="17"/>
    </xf>
    <xf numFmtId="0" fontId="36" fillId="0" borderId="0" xfId="8" applyFont="1" applyAlignment="1" applyProtection="1">
      <alignment horizontal="left" indent="17"/>
    </xf>
    <xf numFmtId="0" fontId="43" fillId="0" borderId="0" xfId="8" applyFont="1" applyProtection="1"/>
    <xf numFmtId="0" fontId="36" fillId="0" borderId="0" xfId="3" applyFont="1" applyProtection="1"/>
    <xf numFmtId="49" fontId="14" fillId="0" borderId="10" xfId="8" applyNumberFormat="1" applyFont="1" applyBorder="1" applyAlignment="1" applyProtection="1">
      <alignment vertical="top" wrapText="1"/>
    </xf>
    <xf numFmtId="14" fontId="14" fillId="4" borderId="18" xfId="12" applyNumberFormat="1" applyFont="1" applyFill="1" applyBorder="1" applyAlignment="1" applyProtection="1">
      <alignment horizontal="center" vertical="center"/>
    </xf>
    <xf numFmtId="165" fontId="16" fillId="0" borderId="15" xfId="16" applyNumberFormat="1" applyFont="1" applyFill="1" applyBorder="1" applyAlignment="1" applyProtection="1">
      <alignment horizontal="right" vertical="center"/>
    </xf>
    <xf numFmtId="0" fontId="33" fillId="0" borderId="0" xfId="23" applyFont="1" applyAlignment="1" applyProtection="1">
      <alignment horizontal="left" indent="1"/>
    </xf>
    <xf numFmtId="4" fontId="0" fillId="0" borderId="0" xfId="13" applyNumberFormat="1" applyFont="1" applyFill="1" applyBorder="1" applyAlignment="1" applyProtection="1">
      <alignment horizontal="left" indent="1"/>
    </xf>
    <xf numFmtId="4" fontId="0" fillId="0" borderId="0" xfId="13" applyNumberFormat="1" applyFont="1" applyAlignment="1" applyProtection="1">
      <alignment horizontal="left" indent="1"/>
    </xf>
    <xf numFmtId="0" fontId="33" fillId="0" borderId="0" xfId="23" applyFont="1" applyAlignment="1" applyProtection="1">
      <alignment horizontal="center"/>
    </xf>
    <xf numFmtId="0" fontId="28" fillId="0" borderId="0" xfId="23" applyFont="1" applyAlignment="1" applyProtection="1">
      <alignment horizontal="center"/>
    </xf>
    <xf numFmtId="0" fontId="14" fillId="0" borderId="0" xfId="3" applyFont="1" applyFill="1" applyAlignment="1" applyProtection="1">
      <alignment vertical="center"/>
      <protection locked="0"/>
    </xf>
    <xf numFmtId="1" fontId="14" fillId="4" borderId="18" xfId="8" applyNumberFormat="1" applyFont="1" applyFill="1" applyBorder="1" applyAlignment="1" applyProtection="1">
      <alignment vertical="center"/>
      <protection locked="0"/>
    </xf>
    <xf numFmtId="0" fontId="11" fillId="0" borderId="0" xfId="23" applyFont="1"/>
    <xf numFmtId="0" fontId="11" fillId="0" borderId="0" xfId="23" applyFont="1" applyAlignment="1">
      <alignment wrapText="1"/>
    </xf>
    <xf numFmtId="0" fontId="23" fillId="0" borderId="0" xfId="8" applyFont="1" applyAlignment="1" applyProtection="1">
      <alignment vertical="center" wrapText="1"/>
    </xf>
    <xf numFmtId="170" fontId="11" fillId="0" borderId="0" xfId="8" applyNumberFormat="1" applyFont="1" applyAlignment="1" applyProtection="1">
      <alignment vertical="center"/>
    </xf>
    <xf numFmtId="166" fontId="24" fillId="4" borderId="18" xfId="2" applyNumberFormat="1" applyFill="1" applyBorder="1" applyAlignment="1" applyProtection="1">
      <alignment horizontal="center" vertical="center"/>
      <protection locked="0"/>
    </xf>
    <xf numFmtId="169" fontId="24" fillId="4" borderId="18" xfId="5" applyNumberFormat="1" applyFont="1" applyFill="1" applyBorder="1" applyAlignment="1" applyProtection="1">
      <alignment horizontal="center" vertical="center"/>
      <protection locked="0"/>
    </xf>
    <xf numFmtId="4" fontId="24" fillId="4" borderId="18" xfId="2" applyNumberFormat="1" applyFill="1" applyBorder="1" applyAlignment="1" applyProtection="1">
      <alignment horizontal="center" vertical="center"/>
      <protection locked="0"/>
    </xf>
    <xf numFmtId="3" fontId="24" fillId="4" borderId="18" xfId="2" applyNumberFormat="1" applyFill="1" applyBorder="1" applyAlignment="1" applyProtection="1">
      <alignment horizontal="center" vertical="center"/>
      <protection locked="0"/>
    </xf>
    <xf numFmtId="0" fontId="10" fillId="4" borderId="18" xfId="23" applyFont="1" applyFill="1" applyBorder="1" applyProtection="1">
      <protection locked="0"/>
    </xf>
    <xf numFmtId="0" fontId="23" fillId="0" borderId="14" xfId="23" applyFont="1" applyBorder="1" applyAlignment="1">
      <alignment vertical="center"/>
    </xf>
    <xf numFmtId="14" fontId="9" fillId="4" borderId="18" xfId="12" applyNumberFormat="1" applyFont="1" applyFill="1" applyBorder="1" applyAlignment="1" applyProtection="1">
      <alignment horizontal="center"/>
      <protection locked="0"/>
    </xf>
    <xf numFmtId="0" fontId="9" fillId="0" borderId="0" xfId="23" applyFont="1" applyAlignment="1">
      <alignment horizontal="center"/>
    </xf>
    <xf numFmtId="4" fontId="0" fillId="0" borderId="0" xfId="4" applyNumberFormat="1" applyFont="1" applyAlignment="1" applyProtection="1">
      <alignment horizontal="right"/>
    </xf>
    <xf numFmtId="0" fontId="23" fillId="0" borderId="14" xfId="23" applyFont="1" applyBorder="1" applyAlignment="1" applyProtection="1">
      <alignment vertical="center"/>
    </xf>
    <xf numFmtId="0" fontId="34" fillId="2" borderId="11" xfId="23" applyFont="1" applyFill="1" applyBorder="1" applyAlignment="1" applyProtection="1">
      <alignment horizontal="centerContinuous"/>
    </xf>
    <xf numFmtId="0" fontId="34" fillId="2" borderId="12" xfId="23" applyFont="1" applyFill="1" applyBorder="1" applyAlignment="1" applyProtection="1">
      <alignment horizontal="centerContinuous"/>
    </xf>
    <xf numFmtId="0" fontId="10" fillId="2" borderId="12" xfId="23" applyFont="1" applyFill="1" applyBorder="1" applyAlignment="1" applyProtection="1">
      <alignment horizontal="centerContinuous"/>
    </xf>
    <xf numFmtId="0" fontId="10" fillId="0" borderId="0" xfId="23" applyFont="1" applyProtection="1"/>
    <xf numFmtId="0" fontId="34" fillId="2" borderId="14" xfId="23" applyFont="1" applyFill="1" applyBorder="1" applyAlignment="1" applyProtection="1">
      <alignment horizontal="centerContinuous"/>
    </xf>
    <xf numFmtId="0" fontId="34" fillId="2" borderId="0" xfId="23" applyFont="1" applyFill="1" applyBorder="1" applyAlignment="1" applyProtection="1">
      <alignment horizontal="centerContinuous"/>
    </xf>
    <xf numFmtId="0" fontId="10" fillId="2" borderId="0" xfId="23" applyFont="1" applyFill="1" applyBorder="1" applyAlignment="1" applyProtection="1">
      <alignment horizontal="centerContinuous"/>
    </xf>
    <xf numFmtId="0" fontId="34" fillId="2" borderId="14" xfId="23" applyFont="1" applyFill="1" applyBorder="1" applyAlignment="1" applyProtection="1">
      <alignment horizontal="centerContinuous" vertical="center"/>
    </xf>
    <xf numFmtId="0" fontId="34" fillId="2" borderId="0" xfId="23" applyFont="1" applyFill="1" applyBorder="1" applyAlignment="1" applyProtection="1">
      <alignment horizontal="centerContinuous" vertical="center"/>
    </xf>
    <xf numFmtId="0" fontId="28" fillId="3" borderId="14" xfId="23" applyFont="1" applyFill="1" applyBorder="1" applyProtection="1"/>
    <xf numFmtId="0" fontId="28" fillId="3" borderId="0" xfId="23" applyFont="1" applyFill="1" applyBorder="1" applyProtection="1"/>
    <xf numFmtId="0" fontId="10" fillId="0" borderId="0" xfId="23" applyFont="1" applyBorder="1" applyProtection="1"/>
    <xf numFmtId="0" fontId="10" fillId="0" borderId="0" xfId="23" applyFont="1" applyBorder="1" applyAlignment="1" applyProtection="1">
      <alignment horizontal="left" wrapText="1"/>
    </xf>
    <xf numFmtId="0" fontId="10" fillId="0" borderId="0" xfId="23" applyFont="1" applyAlignment="1" applyProtection="1">
      <alignment horizontal="left" wrapText="1"/>
    </xf>
    <xf numFmtId="0" fontId="10" fillId="0" borderId="0" xfId="23" applyFont="1" applyAlignment="1" applyProtection="1">
      <alignment vertical="center" wrapText="1"/>
    </xf>
    <xf numFmtId="0" fontId="23" fillId="0" borderId="0" xfId="23" applyFont="1" applyBorder="1" applyAlignment="1" applyProtection="1">
      <alignment vertical="center"/>
    </xf>
    <xf numFmtId="0" fontId="23" fillId="0" borderId="0" xfId="23" applyFont="1" applyAlignment="1" applyProtection="1">
      <alignment vertical="center"/>
    </xf>
    <xf numFmtId="0" fontId="24" fillId="0" borderId="0" xfId="23" applyFont="1" applyProtection="1"/>
    <xf numFmtId="49" fontId="10" fillId="0" borderId="14" xfId="23" applyNumberFormat="1" applyFont="1" applyBorder="1" applyProtection="1"/>
    <xf numFmtId="0" fontId="10" fillId="0" borderId="0" xfId="23" quotePrefix="1" applyFont="1" applyBorder="1" applyAlignment="1" applyProtection="1">
      <alignment horizontal="center" wrapText="1"/>
    </xf>
    <xf numFmtId="0" fontId="29" fillId="0" borderId="14" xfId="23" applyFont="1" applyBorder="1" applyAlignment="1" applyProtection="1">
      <alignment horizontal="left" vertical="top" wrapText="1"/>
    </xf>
    <xf numFmtId="0" fontId="31" fillId="0" borderId="0" xfId="23" applyFont="1" applyBorder="1" applyAlignment="1" applyProtection="1">
      <alignment horizontal="left"/>
    </xf>
    <xf numFmtId="0" fontId="29" fillId="0" borderId="0" xfId="23" applyFont="1" applyBorder="1" applyAlignment="1" applyProtection="1">
      <alignment horizontal="left" vertical="top" wrapText="1"/>
    </xf>
    <xf numFmtId="0" fontId="10" fillId="0" borderId="0" xfId="23" applyFont="1" applyBorder="1" applyAlignment="1" applyProtection="1">
      <alignment horizontal="center" wrapText="1"/>
    </xf>
    <xf numFmtId="49" fontId="24" fillId="0" borderId="14" xfId="23" applyNumberFormat="1" applyFont="1" applyBorder="1" applyAlignment="1" applyProtection="1">
      <alignment vertical="top"/>
    </xf>
    <xf numFmtId="0" fontId="23" fillId="0" borderId="0" xfId="23" applyFont="1" applyBorder="1" applyAlignment="1" applyProtection="1">
      <alignment horizontal="left" vertical="top"/>
    </xf>
    <xf numFmtId="0" fontId="24" fillId="0" borderId="0" xfId="23" applyFont="1" applyBorder="1" applyAlignment="1" applyProtection="1">
      <alignment horizontal="left" vertical="top" wrapText="1"/>
    </xf>
    <xf numFmtId="49" fontId="24" fillId="0" borderId="14" xfId="23" applyNumberFormat="1" applyFont="1" applyBorder="1" applyProtection="1"/>
    <xf numFmtId="0" fontId="24" fillId="0" borderId="0" xfId="23" applyFont="1" applyBorder="1" applyAlignment="1" applyProtection="1">
      <alignment horizontal="left" vertical="top"/>
    </xf>
    <xf numFmtId="0" fontId="32" fillId="0" borderId="0" xfId="23" applyFont="1" applyAlignment="1" applyProtection="1">
      <alignment horizontal="center" wrapText="1"/>
    </xf>
    <xf numFmtId="0" fontId="24" fillId="0" borderId="0" xfId="24" applyFont="1" applyBorder="1" applyAlignment="1" applyProtection="1">
      <alignment horizontal="left"/>
    </xf>
    <xf numFmtId="0" fontId="23" fillId="0" borderId="0" xfId="23" applyFont="1" applyBorder="1" applyProtection="1"/>
    <xf numFmtId="0" fontId="24" fillId="0" borderId="0" xfId="23" applyFont="1" applyBorder="1" applyProtection="1"/>
    <xf numFmtId="49" fontId="23" fillId="0" borderId="14" xfId="23" applyNumberFormat="1" applyFont="1" applyBorder="1" applyProtection="1"/>
    <xf numFmtId="0" fontId="24" fillId="0" borderId="0" xfId="24" applyFont="1" applyFill="1" applyBorder="1" applyAlignment="1" applyProtection="1">
      <alignment horizontal="left"/>
    </xf>
    <xf numFmtId="0" fontId="24" fillId="0" borderId="0" xfId="23" applyFont="1" applyFill="1" applyBorder="1" applyProtection="1"/>
    <xf numFmtId="49" fontId="24" fillId="0" borderId="14" xfId="23" quotePrefix="1" applyNumberFormat="1" applyFont="1" applyBorder="1" applyProtection="1"/>
    <xf numFmtId="0" fontId="10" fillId="0" borderId="3" xfId="23" applyFont="1" applyBorder="1" applyProtection="1"/>
    <xf numFmtId="0" fontId="23" fillId="0" borderId="0" xfId="24" applyFont="1" applyFill="1" applyBorder="1" applyAlignment="1" applyProtection="1">
      <alignment horizontal="left"/>
    </xf>
    <xf numFmtId="49" fontId="10" fillId="0" borderId="16" xfId="23" applyNumberFormat="1" applyFont="1" applyBorder="1" applyProtection="1"/>
    <xf numFmtId="0" fontId="10" fillId="0" borderId="1" xfId="23" applyFont="1" applyBorder="1" applyProtection="1"/>
    <xf numFmtId="0" fontId="10" fillId="0" borderId="1" xfId="23" applyFont="1" applyBorder="1" applyAlignment="1" applyProtection="1">
      <alignment horizontal="left" wrapText="1"/>
    </xf>
    <xf numFmtId="49" fontId="10" fillId="0" borderId="0" xfId="23" applyNumberFormat="1" applyFont="1" applyBorder="1" applyProtection="1"/>
    <xf numFmtId="0" fontId="24" fillId="0" borderId="0" xfId="23" applyFont="1" applyBorder="1" applyAlignment="1" applyProtection="1">
      <alignment horizontal="right"/>
    </xf>
    <xf numFmtId="0" fontId="34" fillId="2" borderId="33" xfId="23" applyFont="1" applyFill="1" applyBorder="1" applyAlignment="1" applyProtection="1">
      <alignment horizontal="centerContinuous"/>
    </xf>
    <xf numFmtId="0" fontId="34" fillId="2" borderId="13" xfId="23" applyFont="1" applyFill="1" applyBorder="1" applyAlignment="1" applyProtection="1">
      <alignment horizontal="centerContinuous"/>
    </xf>
    <xf numFmtId="0" fontId="11" fillId="0" borderId="0" xfId="23" applyFont="1" applyProtection="1"/>
    <xf numFmtId="0" fontId="34" fillId="2" borderId="7" xfId="23" applyFont="1" applyFill="1" applyBorder="1" applyAlignment="1" applyProtection="1">
      <alignment horizontal="centerContinuous"/>
    </xf>
    <xf numFmtId="0" fontId="34" fillId="2" borderId="15" xfId="23" applyFont="1" applyFill="1" applyBorder="1" applyAlignment="1" applyProtection="1">
      <alignment horizontal="centerContinuous"/>
    </xf>
    <xf numFmtId="0" fontId="34" fillId="2" borderId="28" xfId="23" applyFont="1" applyFill="1" applyBorder="1" applyAlignment="1" applyProtection="1">
      <alignment horizontal="centerContinuous"/>
    </xf>
    <xf numFmtId="0" fontId="34" fillId="2" borderId="31" xfId="23" applyFont="1" applyFill="1" applyBorder="1" applyAlignment="1" applyProtection="1">
      <alignment horizontal="centerContinuous"/>
    </xf>
    <xf numFmtId="0" fontId="34" fillId="2" borderId="2" xfId="23" applyFont="1" applyFill="1" applyBorder="1" applyAlignment="1" applyProtection="1">
      <alignment horizontal="centerContinuous"/>
    </xf>
    <xf numFmtId="0" fontId="34" fillId="2" borderId="34" xfId="23" applyFont="1" applyFill="1" applyBorder="1" applyAlignment="1" applyProtection="1">
      <alignment horizontal="centerContinuous"/>
    </xf>
    <xf numFmtId="0" fontId="28" fillId="3" borderId="19" xfId="23" applyFont="1" applyFill="1" applyBorder="1" applyProtection="1"/>
    <xf numFmtId="0" fontId="11" fillId="3" borderId="7" xfId="4" applyNumberFormat="1" applyFont="1" applyFill="1" applyBorder="1" applyProtection="1"/>
    <xf numFmtId="0" fontId="11" fillId="3" borderId="0" xfId="4" applyNumberFormat="1" applyFont="1" applyFill="1" applyBorder="1" applyProtection="1"/>
    <xf numFmtId="0" fontId="31" fillId="3" borderId="0" xfId="4" applyNumberFormat="1" applyFont="1" applyFill="1" applyBorder="1" applyAlignment="1" applyProtection="1">
      <alignment horizontal="centerContinuous"/>
    </xf>
    <xf numFmtId="0" fontId="11" fillId="0" borderId="7" xfId="4" applyNumberFormat="1" applyFont="1" applyBorder="1" applyProtection="1"/>
    <xf numFmtId="0" fontId="11" fillId="0" borderId="0" xfId="4" applyNumberFormat="1" applyFont="1" applyBorder="1" applyProtection="1"/>
    <xf numFmtId="0" fontId="31" fillId="0" borderId="0" xfId="4" applyNumberFormat="1" applyFont="1" applyBorder="1" applyAlignment="1" applyProtection="1">
      <alignment horizontal="centerContinuous"/>
    </xf>
    <xf numFmtId="0" fontId="11" fillId="0" borderId="19" xfId="4" applyNumberFormat="1" applyFont="1" applyBorder="1" applyProtection="1"/>
    <xf numFmtId="0" fontId="11" fillId="0" borderId="9" xfId="4" applyNumberFormat="1" applyFont="1" applyBorder="1" applyProtection="1"/>
    <xf numFmtId="0" fontId="31" fillId="0" borderId="30" xfId="4" applyNumberFormat="1" applyFont="1" applyBorder="1" applyAlignment="1" applyProtection="1">
      <alignment horizontal="center"/>
    </xf>
    <xf numFmtId="0" fontId="31" fillId="0" borderId="10" xfId="4" applyNumberFormat="1" applyFont="1" applyBorder="1" applyAlignment="1" applyProtection="1">
      <alignment horizontal="center"/>
    </xf>
    <xf numFmtId="0" fontId="31" fillId="0" borderId="9" xfId="4" applyNumberFormat="1" applyFont="1" applyBorder="1" applyAlignment="1" applyProtection="1">
      <alignment horizontal="center"/>
    </xf>
    <xf numFmtId="0" fontId="11" fillId="0" borderId="28" xfId="4" applyNumberFormat="1" applyFont="1" applyBorder="1" applyProtection="1"/>
    <xf numFmtId="0" fontId="31" fillId="0" borderId="8" xfId="4" applyNumberFormat="1" applyFont="1" applyBorder="1" applyAlignment="1" applyProtection="1">
      <alignment wrapText="1"/>
    </xf>
    <xf numFmtId="0" fontId="31" fillId="0" borderId="2" xfId="4" applyNumberFormat="1" applyFont="1" applyFill="1" applyBorder="1" applyAlignment="1" applyProtection="1">
      <alignment horizontal="center" vertical="center" wrapText="1"/>
    </xf>
    <xf numFmtId="0" fontId="11" fillId="0" borderId="14" xfId="4" applyNumberFormat="1" applyFont="1" applyBorder="1" applyAlignment="1" applyProtection="1">
      <alignment wrapText="1"/>
    </xf>
    <xf numFmtId="0" fontId="24" fillId="0" borderId="4" xfId="24" applyFont="1" applyBorder="1" applyAlignment="1" applyProtection="1">
      <alignment horizontal="left" wrapText="1"/>
    </xf>
    <xf numFmtId="0" fontId="11" fillId="0" borderId="14" xfId="4" quotePrefix="1" applyNumberFormat="1" applyFont="1" applyBorder="1" applyAlignment="1" applyProtection="1">
      <alignment wrapText="1"/>
    </xf>
    <xf numFmtId="0" fontId="11" fillId="0" borderId="28" xfId="4" quotePrefix="1" applyNumberFormat="1" applyFont="1" applyBorder="1" applyAlignment="1" applyProtection="1">
      <alignment wrapText="1"/>
    </xf>
    <xf numFmtId="0" fontId="11" fillId="0" borderId="14" xfId="23" applyFont="1" applyBorder="1" applyProtection="1"/>
    <xf numFmtId="0" fontId="11" fillId="0" borderId="0" xfId="23" applyFont="1" applyBorder="1" applyProtection="1"/>
    <xf numFmtId="0" fontId="11" fillId="0" borderId="14" xfId="23" quotePrefix="1" applyFont="1" applyBorder="1" applyProtection="1"/>
    <xf numFmtId="0" fontId="0" fillId="0" borderId="0" xfId="23" applyFont="1" applyBorder="1" applyProtection="1"/>
    <xf numFmtId="0" fontId="11" fillId="0" borderId="16" xfId="23" applyFont="1" applyBorder="1" applyProtection="1"/>
    <xf numFmtId="0" fontId="11" fillId="0" borderId="1" xfId="23" applyFont="1" applyBorder="1" applyProtection="1"/>
    <xf numFmtId="0" fontId="23" fillId="0" borderId="0" xfId="8" applyFont="1" applyAlignment="1" applyProtection="1">
      <alignment vertical="center" wrapText="1"/>
    </xf>
    <xf numFmtId="165" fontId="23" fillId="0" borderId="0" xfId="16" applyNumberFormat="1" applyFont="1" applyBorder="1" applyAlignment="1" applyProtection="1">
      <alignment horizontal="right" vertical="center"/>
    </xf>
    <xf numFmtId="0" fontId="23" fillId="0" borderId="0" xfId="8" applyFont="1" applyAlignment="1" applyProtection="1">
      <alignment vertical="center"/>
    </xf>
    <xf numFmtId="49" fontId="8" fillId="0" borderId="19" xfId="8" applyNumberFormat="1" applyFont="1" applyBorder="1" applyAlignment="1" applyProtection="1">
      <alignment vertical="top"/>
    </xf>
    <xf numFmtId="168" fontId="14" fillId="5" borderId="18" xfId="16" applyNumberFormat="1" applyFont="1" applyFill="1" applyBorder="1" applyAlignment="1" applyProtection="1">
      <alignment horizontal="right" vertical="center"/>
    </xf>
    <xf numFmtId="168" fontId="16" fillId="4" borderId="18" xfId="16" applyNumberFormat="1" applyFont="1" applyFill="1" applyBorder="1" applyAlignment="1" applyProtection="1">
      <alignment horizontal="right" vertical="center"/>
      <protection locked="0"/>
    </xf>
    <xf numFmtId="0" fontId="8" fillId="0" borderId="0" xfId="8" applyFont="1" applyAlignment="1" applyProtection="1">
      <alignment horizontal="left"/>
    </xf>
    <xf numFmtId="0" fontId="8" fillId="0" borderId="0" xfId="8" applyFont="1" applyProtection="1"/>
    <xf numFmtId="0" fontId="29" fillId="0" borderId="0" xfId="8" applyFont="1" applyProtection="1"/>
    <xf numFmtId="4" fontId="24" fillId="6" borderId="0" xfId="13" applyNumberFormat="1" applyFont="1" applyFill="1" applyProtection="1"/>
    <xf numFmtId="4" fontId="24" fillId="0" borderId="0" xfId="13" applyNumberFormat="1" applyFont="1" applyAlignment="1" applyProtection="1">
      <alignment wrapText="1"/>
    </xf>
    <xf numFmtId="4" fontId="24" fillId="0" borderId="0" xfId="13" applyNumberFormat="1" applyFont="1" applyProtection="1"/>
    <xf numFmtId="168" fontId="48" fillId="0" borderId="0" xfId="8" applyNumberFormat="1" applyFont="1" applyProtection="1"/>
    <xf numFmtId="0" fontId="23" fillId="0" borderId="14" xfId="19" applyFont="1" applyFill="1" applyBorder="1" applyAlignment="1" applyProtection="1">
      <alignment horizontal="center" vertical="center"/>
    </xf>
    <xf numFmtId="0" fontId="23" fillId="0" borderId="22" xfId="19" applyFont="1" applyFill="1" applyBorder="1" applyAlignment="1" applyProtection="1">
      <alignment horizontal="center" vertical="center"/>
    </xf>
    <xf numFmtId="0" fontId="11" fillId="0" borderId="0" xfId="23" applyFont="1" applyBorder="1" applyAlignment="1" applyProtection="1">
      <alignment horizontal="right"/>
    </xf>
    <xf numFmtId="0" fontId="11" fillId="3" borderId="15" xfId="4" applyNumberFormat="1" applyFont="1" applyFill="1" applyBorder="1" applyProtection="1"/>
    <xf numFmtId="0" fontId="11" fillId="0" borderId="15" xfId="4" applyNumberFormat="1" applyFont="1" applyBorder="1" applyProtection="1"/>
    <xf numFmtId="0" fontId="11" fillId="0" borderId="32" xfId="4" applyNumberFormat="1" applyFont="1" applyBorder="1" applyProtection="1"/>
    <xf numFmtId="0" fontId="11" fillId="0" borderId="15" xfId="23" applyFont="1" applyBorder="1" applyProtection="1"/>
    <xf numFmtId="0" fontId="11" fillId="0" borderId="17" xfId="23" applyFont="1" applyBorder="1" applyAlignment="1" applyProtection="1">
      <alignment horizontal="right"/>
    </xf>
    <xf numFmtId="0" fontId="10" fillId="2" borderId="13" xfId="23" applyFont="1" applyFill="1" applyBorder="1" applyAlignment="1" applyProtection="1">
      <alignment horizontal="centerContinuous"/>
    </xf>
    <xf numFmtId="0" fontId="10" fillId="2" borderId="15" xfId="23" applyFont="1" applyFill="1" applyBorder="1" applyAlignment="1" applyProtection="1">
      <alignment horizontal="centerContinuous"/>
    </xf>
    <xf numFmtId="0" fontId="28" fillId="3" borderId="15" xfId="23" applyFont="1" applyFill="1" applyBorder="1" applyAlignment="1" applyProtection="1">
      <alignment horizontal="left" wrapText="1"/>
    </xf>
    <xf numFmtId="0" fontId="10" fillId="0" borderId="15" xfId="23" applyFont="1" applyBorder="1" applyAlignment="1" applyProtection="1">
      <alignment horizontal="left" wrapText="1"/>
    </xf>
    <xf numFmtId="0" fontId="10" fillId="0" borderId="15" xfId="23" applyFont="1" applyBorder="1" applyAlignment="1" applyProtection="1">
      <alignment vertical="center" wrapText="1"/>
    </xf>
    <xf numFmtId="0" fontId="23" fillId="0" borderId="15" xfId="23" applyFont="1" applyBorder="1" applyAlignment="1" applyProtection="1">
      <alignment vertical="center"/>
    </xf>
    <xf numFmtId="0" fontId="32" fillId="0" borderId="15" xfId="23" applyFont="1" applyBorder="1" applyAlignment="1" applyProtection="1">
      <alignment horizontal="center" wrapText="1"/>
    </xf>
    <xf numFmtId="0" fontId="10" fillId="0" borderId="15" xfId="23" applyFont="1" applyBorder="1" applyProtection="1"/>
    <xf numFmtId="0" fontId="10" fillId="0" borderId="17" xfId="23" applyFont="1" applyBorder="1" applyProtection="1"/>
    <xf numFmtId="0" fontId="24" fillId="0" borderId="0" xfId="3" applyFont="1" applyProtection="1">
      <protection locked="0"/>
    </xf>
    <xf numFmtId="170" fontId="14" fillId="4" borderId="18" xfId="15" applyNumberFormat="1" applyFont="1" applyFill="1" applyBorder="1" applyAlignment="1" applyProtection="1">
      <alignment vertical="center" wrapText="1"/>
      <protection locked="0"/>
    </xf>
    <xf numFmtId="0" fontId="49" fillId="0" borderId="0" xfId="8" applyFont="1" applyProtection="1"/>
    <xf numFmtId="0" fontId="50" fillId="0" borderId="0" xfId="8" applyFont="1" applyProtection="1"/>
    <xf numFmtId="4" fontId="50" fillId="6" borderId="0" xfId="13" applyNumberFormat="1" applyFont="1" applyFill="1" applyProtection="1"/>
    <xf numFmtId="4" fontId="50" fillId="0" borderId="0" xfId="13" applyNumberFormat="1" applyFont="1" applyProtection="1"/>
    <xf numFmtId="0" fontId="43" fillId="0" borderId="0" xfId="8" applyFont="1" applyBorder="1" applyAlignment="1" applyProtection="1">
      <alignment horizontal="left"/>
    </xf>
    <xf numFmtId="0" fontId="34" fillId="2" borderId="11" xfId="0" applyFont="1" applyFill="1" applyBorder="1" applyAlignment="1">
      <alignment horizontal="centerContinuous"/>
    </xf>
    <xf numFmtId="0" fontId="34" fillId="2" borderId="13" xfId="0" applyFont="1" applyFill="1" applyBorder="1" applyAlignment="1">
      <alignment horizontal="centerContinuous"/>
    </xf>
    <xf numFmtId="0" fontId="34" fillId="2" borderId="14" xfId="0" applyFont="1" applyFill="1" applyBorder="1" applyAlignment="1">
      <alignment horizontal="centerContinuous"/>
    </xf>
    <xf numFmtId="0" fontId="34" fillId="2" borderId="15" xfId="0" applyFont="1" applyFill="1" applyBorder="1" applyAlignment="1">
      <alignment horizontal="centerContinuous"/>
    </xf>
    <xf numFmtId="0" fontId="51" fillId="3" borderId="19" xfId="0" applyFont="1" applyFill="1" applyBorder="1" applyAlignment="1">
      <alignment horizontal="left"/>
    </xf>
    <xf numFmtId="0" fontId="51" fillId="3" borderId="29" xfId="0" applyFont="1" applyFill="1" applyBorder="1" applyAlignment="1">
      <alignment horizontal="center" wrapText="1"/>
    </xf>
    <xf numFmtId="4" fontId="24" fillId="6" borderId="0" xfId="13" applyNumberFormat="1" applyFont="1" applyFill="1" applyBorder="1" applyProtection="1"/>
    <xf numFmtId="4" fontId="50" fillId="6" borderId="0" xfId="13" applyNumberFormat="1" applyFont="1" applyFill="1" applyBorder="1" applyProtection="1"/>
    <xf numFmtId="0" fontId="7" fillId="6" borderId="0" xfId="19" applyFont="1" applyFill="1" applyProtection="1"/>
    <xf numFmtId="0" fontId="7" fillId="6" borderId="0" xfId="19" applyFont="1" applyFill="1" applyBorder="1" applyProtection="1"/>
    <xf numFmtId="49" fontId="31" fillId="0" borderId="14" xfId="8" quotePrefix="1" applyNumberFormat="1" applyFont="1" applyFill="1" applyBorder="1" applyAlignment="1" applyProtection="1">
      <alignment vertical="center"/>
    </xf>
    <xf numFmtId="0" fontId="14" fillId="0" borderId="14" xfId="8" applyFont="1" applyFill="1" applyBorder="1" applyAlignment="1" applyProtection="1">
      <alignment vertical="center"/>
    </xf>
    <xf numFmtId="0" fontId="11" fillId="0" borderId="0" xfId="23" applyFont="1" applyFill="1" applyAlignment="1">
      <alignment wrapText="1"/>
    </xf>
    <xf numFmtId="0" fontId="11" fillId="0" borderId="0" xfId="23" applyFont="1" applyFill="1"/>
    <xf numFmtId="0" fontId="14" fillId="0" borderId="0" xfId="8" applyFont="1" applyFill="1" applyAlignment="1" applyProtection="1">
      <alignment vertical="center"/>
    </xf>
    <xf numFmtId="0" fontId="23" fillId="0" borderId="0" xfId="23" applyFont="1" applyAlignment="1">
      <alignment vertical="center" wrapText="1"/>
    </xf>
    <xf numFmtId="0" fontId="6" fillId="0" borderId="0" xfId="23" applyFont="1" applyAlignment="1">
      <alignment wrapText="1"/>
    </xf>
    <xf numFmtId="0" fontId="6" fillId="0" borderId="0" xfId="23" applyFont="1"/>
    <xf numFmtId="0" fontId="23" fillId="0" borderId="19" xfId="0" applyFont="1" applyBorder="1" applyAlignment="1">
      <alignment horizontal="left"/>
    </xf>
    <xf numFmtId="0" fontId="24" fillId="0" borderId="29" xfId="0" applyFont="1" applyBorder="1" applyAlignment="1">
      <alignment horizontal="left"/>
    </xf>
    <xf numFmtId="0" fontId="23" fillId="0" borderId="14" xfId="0" applyFont="1" applyBorder="1" applyAlignment="1">
      <alignment horizontal="left"/>
    </xf>
    <xf numFmtId="0" fontId="24" fillId="0" borderId="15" xfId="0" applyFont="1" applyBorder="1" applyAlignment="1">
      <alignment horizontal="left"/>
    </xf>
    <xf numFmtId="0" fontId="23" fillId="0" borderId="14" xfId="0" applyFont="1" applyBorder="1" applyAlignment="1">
      <alignment horizontal="left" indent="1"/>
    </xf>
    <xf numFmtId="0" fontId="24" fillId="0" borderId="15" xfId="0" applyFont="1" applyFill="1" applyBorder="1" applyAlignment="1">
      <alignment horizontal="left"/>
    </xf>
    <xf numFmtId="0" fontId="24" fillId="0" borderId="14" xfId="0" applyFont="1" applyBorder="1" applyAlignment="1">
      <alignment horizontal="left"/>
    </xf>
    <xf numFmtId="0" fontId="24" fillId="0" borderId="17" xfId="0" applyFont="1" applyBorder="1" applyAlignment="1">
      <alignment horizontal="left"/>
    </xf>
    <xf numFmtId="0" fontId="23" fillId="0" borderId="0" xfId="23" applyFont="1" applyAlignment="1">
      <alignment vertical="center"/>
    </xf>
    <xf numFmtId="0" fontId="23" fillId="0" borderId="8" xfId="4" applyNumberFormat="1" applyFont="1" applyFill="1" applyBorder="1" applyAlignment="1" applyProtection="1">
      <alignment horizontal="center" vertical="center" wrapText="1"/>
    </xf>
    <xf numFmtId="0" fontId="24" fillId="0" borderId="0" xfId="23" applyFont="1" applyAlignment="1">
      <alignment wrapText="1"/>
    </xf>
    <xf numFmtId="0" fontId="24" fillId="0" borderId="0" xfId="23" applyFont="1"/>
    <xf numFmtId="0" fontId="24" fillId="0" borderId="14" xfId="8" applyFont="1" applyBorder="1" applyAlignment="1" applyProtection="1">
      <alignment vertical="center"/>
    </xf>
    <xf numFmtId="0" fontId="35" fillId="0" borderId="0" xfId="8" applyFont="1" applyAlignment="1" applyProtection="1">
      <alignment vertical="center"/>
    </xf>
    <xf numFmtId="49" fontId="23" fillId="0" borderId="14" xfId="8" applyNumberFormat="1" applyFont="1" applyBorder="1" applyAlignment="1" applyProtection="1">
      <alignment vertical="center"/>
    </xf>
    <xf numFmtId="0" fontId="23" fillId="0" borderId="18" xfId="8" applyFont="1" applyBorder="1" applyAlignment="1" applyProtection="1">
      <alignment vertical="center"/>
    </xf>
    <xf numFmtId="168" fontId="11" fillId="0" borderId="0" xfId="12" applyNumberFormat="1" applyFont="1" applyFill="1" applyBorder="1" applyAlignment="1" applyProtection="1"/>
    <xf numFmtId="168" fontId="11" fillId="0" borderId="10" xfId="12" applyNumberFormat="1" applyFont="1" applyFill="1" applyBorder="1" applyAlignment="1" applyProtection="1"/>
    <xf numFmtId="0" fontId="56" fillId="0" borderId="0" xfId="8" applyFont="1" applyProtection="1"/>
    <xf numFmtId="14" fontId="56" fillId="0" borderId="0" xfId="8" applyNumberFormat="1" applyFont="1" applyProtection="1"/>
    <xf numFmtId="4" fontId="24" fillId="5" borderId="18" xfId="2" applyNumberFormat="1" applyFill="1" applyBorder="1" applyAlignment="1" applyProtection="1">
      <alignment horizontal="center" vertical="center"/>
    </xf>
    <xf numFmtId="0" fontId="56" fillId="0" borderId="0" xfId="23" applyFont="1" applyProtection="1"/>
    <xf numFmtId="49" fontId="24" fillId="0" borderId="14" xfId="23" applyNumberFormat="1" applyFont="1" applyBorder="1" applyAlignment="1" applyProtection="1">
      <alignment horizontal="left" vertical="top" indent="1"/>
    </xf>
    <xf numFmtId="49" fontId="24" fillId="0" borderId="14" xfId="23" applyNumberFormat="1" applyFont="1" applyBorder="1" applyAlignment="1" applyProtection="1">
      <alignment horizontal="left" indent="1"/>
    </xf>
    <xf numFmtId="0" fontId="24" fillId="0" borderId="0" xfId="23" applyFont="1" applyFill="1" applyBorder="1" applyAlignment="1" applyProtection="1">
      <alignment horizontal="left" indent="1"/>
    </xf>
    <xf numFmtId="0" fontId="24" fillId="0" borderId="14" xfId="23" applyFont="1" applyBorder="1" applyAlignment="1" applyProtection="1">
      <alignment horizontal="left" indent="1"/>
    </xf>
    <xf numFmtId="49" fontId="24" fillId="0" borderId="14" xfId="23" quotePrefix="1" applyNumberFormat="1" applyFont="1" applyBorder="1" applyAlignment="1" applyProtection="1">
      <alignment horizontal="left" indent="1"/>
    </xf>
    <xf numFmtId="0" fontId="23" fillId="0" borderId="0" xfId="23" applyFont="1" applyFill="1" applyBorder="1" applyAlignment="1" applyProtection="1">
      <alignment horizontal="left"/>
    </xf>
    <xf numFmtId="0" fontId="31" fillId="0" borderId="14" xfId="23" applyFont="1" applyBorder="1" applyAlignment="1" applyProtection="1">
      <alignment horizontal="left"/>
    </xf>
    <xf numFmtId="0" fontId="24" fillId="0" borderId="8" xfId="24" applyFont="1" applyBorder="1" applyAlignment="1" applyProtection="1">
      <alignment horizontal="left"/>
    </xf>
    <xf numFmtId="0" fontId="35" fillId="0" borderId="14" xfId="23" applyFont="1" applyBorder="1" applyAlignment="1" applyProtection="1">
      <alignment vertical="center"/>
    </xf>
    <xf numFmtId="0" fontId="24" fillId="0" borderId="0" xfId="23" applyFont="1" applyAlignment="1">
      <alignment vertical="center"/>
    </xf>
    <xf numFmtId="0" fontId="10" fillId="5" borderId="18" xfId="23" applyFont="1" applyFill="1" applyBorder="1" applyProtection="1"/>
    <xf numFmtId="0" fontId="23" fillId="0" borderId="16" xfId="0" applyFont="1" applyBorder="1" applyAlignment="1">
      <alignment horizontal="left"/>
    </xf>
    <xf numFmtId="0" fontId="31" fillId="0" borderId="0" xfId="23" applyFont="1" applyBorder="1" applyAlignment="1" applyProtection="1">
      <alignment horizontal="center" wrapText="1"/>
    </xf>
    <xf numFmtId="0" fontId="31" fillId="0" borderId="10" xfId="4" quotePrefix="1" applyNumberFormat="1" applyFont="1" applyBorder="1" applyAlignment="1" applyProtection="1">
      <alignment horizontal="center"/>
    </xf>
    <xf numFmtId="2" fontId="16" fillId="5" borderId="18" xfId="14" applyNumberFormat="1" applyFont="1" applyFill="1" applyBorder="1" applyAlignment="1" applyProtection="1">
      <alignment horizontal="left" vertical="center"/>
    </xf>
    <xf numFmtId="0" fontId="11" fillId="0" borderId="0" xfId="23" quotePrefix="1" applyFont="1" applyAlignment="1">
      <alignment wrapText="1"/>
    </xf>
    <xf numFmtId="49" fontId="23" fillId="0" borderId="14" xfId="8" quotePrefix="1" applyNumberFormat="1" applyFont="1" applyBorder="1" applyAlignment="1" applyProtection="1">
      <alignment vertical="center"/>
    </xf>
    <xf numFmtId="0" fontId="56" fillId="0" borderId="0" xfId="8" applyFont="1" applyAlignment="1" applyProtection="1"/>
    <xf numFmtId="49" fontId="24" fillId="0" borderId="14" xfId="23" applyNumberFormat="1" applyFont="1" applyBorder="1" applyAlignment="1" applyProtection="1">
      <alignment horizontal="left" vertical="top"/>
    </xf>
    <xf numFmtId="49" fontId="24" fillId="0" borderId="14" xfId="23" quotePrefix="1" applyNumberFormat="1" applyFont="1" applyBorder="1" applyAlignment="1" applyProtection="1">
      <alignment horizontal="left"/>
    </xf>
    <xf numFmtId="49" fontId="5" fillId="0" borderId="14" xfId="8" applyNumberFormat="1" applyFont="1" applyBorder="1" applyAlignment="1" applyProtection="1">
      <alignment vertical="center"/>
    </xf>
    <xf numFmtId="49" fontId="4" fillId="0" borderId="14" xfId="8" applyNumberFormat="1" applyFont="1" applyBorder="1" applyAlignment="1" applyProtection="1">
      <alignment vertical="center"/>
    </xf>
    <xf numFmtId="0" fontId="3" fillId="0" borderId="0" xfId="3" applyFont="1" applyAlignment="1" applyProtection="1">
      <alignment vertical="center"/>
    </xf>
    <xf numFmtId="0" fontId="2" fillId="0" borderId="0" xfId="23" applyFont="1" applyBorder="1" applyAlignment="1" applyProtection="1">
      <alignment horizontal="center" wrapText="1"/>
    </xf>
    <xf numFmtId="0" fontId="24" fillId="0" borderId="0" xfId="8" quotePrefix="1" applyFont="1" applyBorder="1" applyAlignment="1" applyProtection="1">
      <alignment horizontal="right" vertical="center"/>
    </xf>
    <xf numFmtId="0" fontId="60" fillId="0" borderId="0" xfId="8" applyFont="1" applyAlignment="1" applyProtection="1"/>
    <xf numFmtId="49" fontId="24" fillId="0" borderId="14" xfId="8" applyNumberFormat="1" applyFont="1" applyBorder="1" applyAlignment="1" applyProtection="1">
      <alignment vertical="center"/>
    </xf>
    <xf numFmtId="0" fontId="23" fillId="0" borderId="0" xfId="8" applyFont="1" applyAlignment="1" applyProtection="1">
      <alignment vertical="center" wrapText="1"/>
    </xf>
    <xf numFmtId="49" fontId="14" fillId="4" borderId="6" xfId="8" applyNumberFormat="1" applyFont="1" applyFill="1" applyBorder="1" applyAlignment="1" applyProtection="1">
      <alignment horizontal="center" vertical="center" wrapText="1"/>
      <protection locked="0"/>
    </xf>
    <xf numFmtId="49" fontId="14" fillId="4" borderId="3" xfId="8" applyNumberFormat="1" applyFont="1" applyFill="1" applyBorder="1" applyAlignment="1" applyProtection="1">
      <alignment horizontal="center" vertical="center" wrapText="1"/>
      <protection locked="0"/>
    </xf>
    <xf numFmtId="49" fontId="14" fillId="4" borderId="5" xfId="8" applyNumberFormat="1" applyFont="1" applyFill="1" applyBorder="1" applyAlignment="1" applyProtection="1">
      <alignment horizontal="center" vertical="center" wrapText="1"/>
      <protection locked="0"/>
    </xf>
    <xf numFmtId="167" fontId="14" fillId="4" borderId="6" xfId="8" applyNumberFormat="1" applyFont="1" applyFill="1" applyBorder="1" applyAlignment="1" applyProtection="1">
      <alignment horizontal="center" vertical="center" wrapText="1"/>
      <protection locked="0"/>
    </xf>
    <xf numFmtId="167" fontId="14" fillId="4" borderId="3" xfId="8" applyNumberFormat="1" applyFont="1" applyFill="1" applyBorder="1" applyAlignment="1" applyProtection="1">
      <alignment horizontal="center" vertical="center" wrapText="1"/>
      <protection locked="0"/>
    </xf>
    <xf numFmtId="167" fontId="14" fillId="4" borderId="5" xfId="8" applyNumberFormat="1" applyFont="1" applyFill="1" applyBorder="1" applyAlignment="1" applyProtection="1">
      <alignment horizontal="center" vertical="center" wrapText="1"/>
      <protection locked="0"/>
    </xf>
    <xf numFmtId="2" fontId="16" fillId="4" borderId="6" xfId="14" applyNumberFormat="1" applyFont="1" applyFill="1" applyBorder="1" applyAlignment="1" applyProtection="1">
      <alignment horizontal="left"/>
      <protection locked="0"/>
    </xf>
    <xf numFmtId="2" fontId="16" fillId="4" borderId="3" xfId="14" applyNumberFormat="1" applyFont="1" applyFill="1" applyBorder="1" applyAlignment="1" applyProtection="1">
      <alignment horizontal="left"/>
      <protection locked="0"/>
    </xf>
    <xf numFmtId="2" fontId="16" fillId="4" borderId="5" xfId="14" applyNumberFormat="1" applyFont="1" applyFill="1" applyBorder="1" applyAlignment="1" applyProtection="1">
      <alignment horizontal="left"/>
      <protection locked="0"/>
    </xf>
    <xf numFmtId="0" fontId="10" fillId="4" borderId="6" xfId="23" applyFont="1" applyFill="1" applyBorder="1" applyAlignment="1" applyProtection="1">
      <alignment horizontal="left" wrapText="1"/>
      <protection locked="0"/>
    </xf>
    <xf numFmtId="0" fontId="10" fillId="4" borderId="3" xfId="23" applyFont="1" applyFill="1" applyBorder="1" applyAlignment="1" applyProtection="1">
      <alignment horizontal="left" wrapText="1"/>
      <protection locked="0"/>
    </xf>
    <xf numFmtId="0" fontId="10" fillId="4" borderId="5" xfId="23" applyFont="1" applyFill="1" applyBorder="1" applyAlignment="1" applyProtection="1">
      <alignment horizontal="left" wrapText="1"/>
      <protection locked="0"/>
    </xf>
    <xf numFmtId="0" fontId="23" fillId="0" borderId="0" xfId="8" applyFont="1" applyFill="1" applyAlignment="1" applyProtection="1">
      <alignment vertical="center" wrapText="1"/>
    </xf>
    <xf numFmtId="0" fontId="10" fillId="0" borderId="14" xfId="23" applyFont="1" applyBorder="1" applyAlignment="1" applyProtection="1">
      <alignment horizontal="left" vertical="center" wrapText="1"/>
    </xf>
    <xf numFmtId="0" fontId="10" fillId="0" borderId="0" xfId="23" applyFont="1" applyBorder="1" applyAlignment="1" applyProtection="1">
      <alignment horizontal="left" vertical="center" wrapText="1"/>
    </xf>
    <xf numFmtId="165" fontId="24" fillId="4" borderId="6" xfId="16" applyNumberFormat="1" applyFont="1" applyFill="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39" fillId="0" borderId="19" xfId="8" applyFont="1" applyBorder="1" applyAlignment="1" applyProtection="1">
      <alignment horizontal="left" vertical="top" wrapText="1"/>
    </xf>
    <xf numFmtId="0" fontId="39" fillId="0" borderId="10" xfId="8" applyFont="1" applyBorder="1" applyAlignment="1" applyProtection="1">
      <alignment horizontal="left" vertical="top" wrapText="1"/>
    </xf>
    <xf numFmtId="0" fontId="39" fillId="0" borderId="14" xfId="8" applyFont="1" applyBorder="1" applyAlignment="1" applyProtection="1">
      <alignment horizontal="left" vertical="top" wrapText="1" indent="1"/>
    </xf>
    <xf numFmtId="0" fontId="39" fillId="0" borderId="0" xfId="8" applyFont="1" applyBorder="1" applyAlignment="1" applyProtection="1">
      <alignment horizontal="left" vertical="top" wrapText="1" indent="1"/>
    </xf>
    <xf numFmtId="49" fontId="14" fillId="4" borderId="18" xfId="13" applyNumberFormat="1" applyFont="1" applyFill="1" applyBorder="1" applyAlignment="1" applyProtection="1">
      <alignment horizontal="left" vertical="top" wrapText="1"/>
      <protection locked="0"/>
    </xf>
    <xf numFmtId="4" fontId="39" fillId="0" borderId="19" xfId="13" applyNumberFormat="1" applyFont="1" applyBorder="1" applyAlignment="1" applyProtection="1">
      <alignment horizontal="left" vertical="top" wrapText="1"/>
    </xf>
    <xf numFmtId="4" fontId="39" fillId="0" borderId="10" xfId="13" applyNumberFormat="1" applyFont="1" applyBorder="1" applyAlignment="1" applyProtection="1">
      <alignment horizontal="left" vertical="top" wrapText="1"/>
    </xf>
    <xf numFmtId="4" fontId="39" fillId="0" borderId="14" xfId="13" applyNumberFormat="1" applyFont="1" applyBorder="1" applyAlignment="1" applyProtection="1">
      <alignment horizontal="left" vertical="top" wrapText="1"/>
    </xf>
    <xf numFmtId="4" fontId="39" fillId="0" borderId="0" xfId="13" applyNumberFormat="1" applyFont="1" applyBorder="1" applyAlignment="1" applyProtection="1">
      <alignment horizontal="left" vertical="top" wrapText="1"/>
    </xf>
    <xf numFmtId="49" fontId="14" fillId="4" borderId="6" xfId="13" applyNumberFormat="1" applyFont="1" applyFill="1" applyBorder="1" applyAlignment="1" applyProtection="1">
      <alignment horizontal="left" vertical="top" wrapText="1"/>
      <protection locked="0"/>
    </xf>
    <xf numFmtId="49" fontId="14" fillId="4" borderId="3" xfId="13" applyNumberFormat="1" applyFont="1" applyFill="1" applyBorder="1" applyAlignment="1" applyProtection="1">
      <alignment horizontal="left" vertical="top" wrapText="1"/>
      <protection locked="0"/>
    </xf>
    <xf numFmtId="49" fontId="14" fillId="4" borderId="5" xfId="13" applyNumberFormat="1" applyFont="1" applyFill="1" applyBorder="1" applyAlignment="1" applyProtection="1">
      <alignment horizontal="left" vertical="top" wrapText="1"/>
      <protection locked="0"/>
    </xf>
    <xf numFmtId="4" fontId="39" fillId="0" borderId="11" xfId="4" applyNumberFormat="1" applyFont="1" applyFill="1" applyBorder="1" applyAlignment="1" applyProtection="1">
      <alignment horizontal="left" vertical="top" wrapText="1"/>
    </xf>
    <xf numFmtId="4" fontId="39" fillId="0" borderId="12" xfId="4" applyNumberFormat="1" applyFont="1" applyFill="1" applyBorder="1" applyAlignment="1" applyProtection="1">
      <alignment horizontal="left" vertical="top" wrapText="1"/>
    </xf>
    <xf numFmtId="4" fontId="39" fillId="0" borderId="13" xfId="4" applyNumberFormat="1" applyFont="1" applyFill="1" applyBorder="1" applyAlignment="1" applyProtection="1">
      <alignment horizontal="left" vertical="top" wrapText="1"/>
    </xf>
    <xf numFmtId="4" fontId="39" fillId="0" borderId="14" xfId="4" applyNumberFormat="1" applyFont="1" applyFill="1" applyBorder="1" applyAlignment="1" applyProtection="1">
      <alignment horizontal="left" vertical="top" wrapText="1"/>
    </xf>
    <xf numFmtId="4" fontId="39" fillId="0" borderId="0" xfId="4" applyNumberFormat="1" applyFont="1" applyFill="1" applyBorder="1" applyAlignment="1" applyProtection="1">
      <alignment horizontal="left" vertical="top" wrapText="1"/>
    </xf>
    <xf numFmtId="4" fontId="39" fillId="0" borderId="15" xfId="4" applyNumberFormat="1" applyFont="1" applyFill="1" applyBorder="1" applyAlignment="1" applyProtection="1">
      <alignment horizontal="left" vertical="top" wrapText="1"/>
    </xf>
    <xf numFmtId="4" fontId="39" fillId="0" borderId="16" xfId="4" applyNumberFormat="1" applyFont="1" applyFill="1" applyBorder="1" applyAlignment="1" applyProtection="1">
      <alignment horizontal="left" vertical="top" wrapText="1"/>
    </xf>
    <xf numFmtId="4" fontId="39" fillId="0" borderId="1" xfId="4" applyNumberFormat="1" applyFont="1" applyFill="1" applyBorder="1" applyAlignment="1" applyProtection="1">
      <alignment horizontal="left" vertical="top" wrapText="1"/>
    </xf>
    <xf numFmtId="4" fontId="39" fillId="0" borderId="17" xfId="4" applyNumberFormat="1" applyFont="1" applyFill="1" applyBorder="1" applyAlignment="1" applyProtection="1">
      <alignment horizontal="left" vertical="top" wrapText="1"/>
    </xf>
  </cellXfs>
  <cellStyles count="25">
    <cellStyle name="Comma 2" xfId="4" xr:uid="{00000000-0005-0000-0000-000001000000}"/>
    <cellStyle name="Comma 2 2" xfId="12" xr:uid="{B0976E61-11F1-49BE-B935-361D2159590E}"/>
    <cellStyle name="Comma 2 2 2" xfId="13" xr:uid="{48495672-38FD-45C9-B5F3-DE73E25823B0}"/>
    <cellStyle name="Comma 3" xfId="22" xr:uid="{15B99B68-6E59-4531-A2B8-FD077EC17C6B}"/>
    <cellStyle name="Comma 6" xfId="7" xr:uid="{00000000-0005-0000-0000-000002000000}"/>
    <cellStyle name="Currency 2" xfId="15" xr:uid="{D1ADD148-8C5C-4765-97C7-64B8D4A916AC}"/>
    <cellStyle name="Normal" xfId="0" builtinId="0"/>
    <cellStyle name="Normal 10" xfId="2" xr:uid="{00000000-0005-0000-0000-000004000000}"/>
    <cellStyle name="Normal 14" xfId="6" xr:uid="{00000000-0005-0000-0000-000005000000}"/>
    <cellStyle name="Normal 14 2" xfId="9" xr:uid="{00000000-0005-0000-0000-000006000000}"/>
    <cellStyle name="Normal 14 2 2" xfId="18" xr:uid="{B6BF2254-6B0D-4D3D-B1F3-BA8C98A47A47}"/>
    <cellStyle name="Normal 14 2 3" xfId="24" xr:uid="{001F1BE9-ED21-4376-B93B-B143D56F57D9}"/>
    <cellStyle name="Normal 2" xfId="3" xr:uid="{00000000-0005-0000-0000-000007000000}"/>
    <cellStyle name="Normal 2 2" xfId="8" xr:uid="{00000000-0005-0000-0000-000008000000}"/>
    <cellStyle name="Normal 2 2 2" xfId="11" xr:uid="{00000000-0005-0000-0000-000009000000}"/>
    <cellStyle name="Normal 2 2 3" xfId="17" xr:uid="{0278467B-EA33-4FAB-A9C3-27F853BD09DF}"/>
    <cellStyle name="Normal 2 2 4" xfId="23" xr:uid="{5E8CF52C-B578-4888-A9E7-DD7378C44694}"/>
    <cellStyle name="Normal 2 3" xfId="16" xr:uid="{56A3EEC8-C9A4-414E-A92B-AE157859BDD0}"/>
    <cellStyle name="Normal 3" xfId="10" xr:uid="{00000000-0005-0000-0000-00000A000000}"/>
    <cellStyle name="Normal 3 2" xfId="20" xr:uid="{5572FB87-A40D-4F07-930D-D54E8974A8AB}"/>
    <cellStyle name="Normal 4" xfId="21" xr:uid="{497D283F-79B9-490C-B53D-ABF38C4C2F73}"/>
    <cellStyle name="Normal 7" xfId="19" xr:uid="{B4EC83A7-8FD6-4227-B89A-88FB1FD04D09}"/>
    <cellStyle name="Normal 88" xfId="1" xr:uid="{00000000-0005-0000-0000-00000B000000}"/>
    <cellStyle name="Percent 2" xfId="5" xr:uid="{00000000-0005-0000-0000-00000C000000}"/>
    <cellStyle name="Percent 3" xfId="14" xr:uid="{93067DAF-2BF3-4F13-8204-E7278F97825F}"/>
  </cellStyles>
  <dxfs count="17">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2"/>
        </patternFill>
      </fill>
    </dxf>
    <dxf>
      <font>
        <b/>
        <color theme="0"/>
      </font>
      <fill>
        <patternFill patternType="solid">
          <fgColor theme="9"/>
          <bgColor theme="9"/>
        </patternFill>
      </fill>
    </dxf>
    <dxf>
      <font>
        <b/>
        <color theme="0"/>
      </font>
      <fill>
        <patternFill patternType="solid">
          <fgColor theme="9"/>
          <bgColor theme="9"/>
        </patternFill>
      </fill>
    </dxf>
    <dxf>
      <border>
        <top style="double">
          <color theme="1"/>
        </top>
      </border>
    </dxf>
    <dxf>
      <font>
        <b/>
        <color theme="0"/>
      </font>
      <fill>
        <patternFill patternType="solid">
          <fgColor theme="9"/>
          <bgColor theme="9"/>
        </patternFill>
      </fill>
      <border>
        <bottom style="medium">
          <color theme="1"/>
        </bottom>
      </border>
    </dxf>
    <dxf>
      <font>
        <color theme="1"/>
      </font>
      <border>
        <top style="medium">
          <color theme="1"/>
        </top>
        <bottom style="medium">
          <color theme="1"/>
        </bottom>
      </border>
    </dxf>
  </dxfs>
  <tableStyles count="2" defaultTableStyle="TableStyleMedium2" defaultPivotStyle="PivotStyleLight16">
    <tableStyle name="Table Style 1" pivot="0" count="0" xr9:uid="{00000000-0011-0000-FFFF-FFFF00000000}"/>
    <tableStyle name="TableStyleMedium21 2" pivot="0" count="6" xr9:uid="{00000000-0011-0000-FFFF-FFFF01000000}">
      <tableStyleElement type="wholeTable" dxfId="16"/>
      <tableStyleElement type="headerRow" dxfId="15"/>
      <tableStyleElement type="totalRow" dxfId="14"/>
      <tableStyleElement type="firstColumn" dxfId="13"/>
      <tableStyleElement type="lastColumn" dxfId="12"/>
      <tableStyleElement type="secondRowStripe" dxfId="11"/>
    </tableStyle>
  </tableStyles>
  <colors>
    <mruColors>
      <color rgb="FF0000FF"/>
      <color rgb="FFFF00FF"/>
      <color rgb="FFC6C9CA"/>
      <color rgb="FFFFC387"/>
      <color rgb="FFE8EAEA"/>
      <color rgb="FFA52040"/>
      <color rgb="FF727A7D"/>
      <color rgb="FF39414D"/>
      <color rgb="FF8EA780"/>
      <color rgb="FFAAE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M$2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M$27" lockText="1" noThreeD="1"/>
</file>

<file path=xl/ctrlProps/ctrlProp16.xml><?xml version="1.0" encoding="utf-8"?>
<formControlPr xmlns="http://schemas.microsoft.com/office/spreadsheetml/2009/9/main" objectType="CheckBox" fmlaLink="$M$26" lockText="1" noThreeD="1"/>
</file>

<file path=xl/ctrlProps/ctrlProp17.xml><?xml version="1.0" encoding="utf-8"?>
<formControlPr xmlns="http://schemas.microsoft.com/office/spreadsheetml/2009/9/main" objectType="CheckBox" fmlaLink="$M$25" lockText="1" noThreeD="1"/>
</file>

<file path=xl/ctrlProps/ctrlProp18.xml><?xml version="1.0" encoding="utf-8"?>
<formControlPr xmlns="http://schemas.microsoft.com/office/spreadsheetml/2009/9/main" objectType="CheckBox" fmlaLink="$M$24" lockText="1" noThreeD="1"/>
</file>

<file path=xl/ctrlProps/ctrlProp19.xml><?xml version="1.0" encoding="utf-8"?>
<formControlPr xmlns="http://schemas.microsoft.com/office/spreadsheetml/2009/9/main" objectType="CheckBox" fmlaLink="$M$23" lockText="1" noThreeD="1"/>
</file>

<file path=xl/ctrlProps/ctrlProp2.xml><?xml version="1.0" encoding="utf-8"?>
<formControlPr xmlns="http://schemas.microsoft.com/office/spreadsheetml/2009/9/main" objectType="CheckBox" fmlaLink="$M$22" lockText="1" noThreeD="1"/>
</file>

<file path=xl/ctrlProps/ctrlProp20.xml><?xml version="1.0" encoding="utf-8"?>
<formControlPr xmlns="http://schemas.microsoft.com/office/spreadsheetml/2009/9/main" objectType="CheckBox" fmlaLink="$M$28"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20</xdr:row>
          <xdr:rowOff>0</xdr:rowOff>
        </xdr:from>
        <xdr:to>
          <xdr:col>5</xdr:col>
          <xdr:colOff>790575</xdr:colOff>
          <xdr:row>21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9525</xdr:rowOff>
        </xdr:from>
        <xdr:to>
          <xdr:col>5</xdr:col>
          <xdr:colOff>790575</xdr:colOff>
          <xdr:row>22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5</xdr:col>
          <xdr:colOff>771525</xdr:colOff>
          <xdr:row>29</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9525</xdr:rowOff>
        </xdr:from>
        <xdr:to>
          <xdr:col>5</xdr:col>
          <xdr:colOff>790575</xdr:colOff>
          <xdr:row>27</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9525</xdr:rowOff>
        </xdr:from>
        <xdr:to>
          <xdr:col>5</xdr:col>
          <xdr:colOff>790575</xdr:colOff>
          <xdr:row>26</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24</xdr:row>
          <xdr:rowOff>9525</xdr:rowOff>
        </xdr:from>
        <xdr:to>
          <xdr:col>5</xdr:col>
          <xdr:colOff>790575</xdr:colOff>
          <xdr:row>25</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9525</xdr:rowOff>
        </xdr:from>
        <xdr:to>
          <xdr:col>5</xdr:col>
          <xdr:colOff>790575</xdr:colOff>
          <xdr:row>24</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xdr:twoCellAnchor editAs="oneCell">
    <xdr:from>
      <xdr:col>0</xdr:col>
      <xdr:colOff>0</xdr:colOff>
      <xdr:row>69</xdr:row>
      <xdr:rowOff>9525</xdr:rowOff>
    </xdr:from>
    <xdr:to>
      <xdr:col>2</xdr:col>
      <xdr:colOff>758825</xdr:colOff>
      <xdr:row>70</xdr:row>
      <xdr:rowOff>86676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0" y="11572875"/>
          <a:ext cx="1177925" cy="2390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190500</xdr:colOff>
          <xdr:row>22</xdr:row>
          <xdr:rowOff>9525</xdr:rowOff>
        </xdr:from>
        <xdr:to>
          <xdr:col>5</xdr:col>
          <xdr:colOff>790575</xdr:colOff>
          <xdr:row>23</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9525</xdr:rowOff>
        </xdr:from>
        <xdr:to>
          <xdr:col>5</xdr:col>
          <xdr:colOff>790575</xdr:colOff>
          <xdr:row>28</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65</xdr:row>
      <xdr:rowOff>22412</xdr:rowOff>
    </xdr:from>
    <xdr:to>
      <xdr:col>2</xdr:col>
      <xdr:colOff>498546</xdr:colOff>
      <xdr:row>66</xdr:row>
      <xdr:rowOff>149376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10399059"/>
          <a:ext cx="1240039" cy="2667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9525</xdr:rowOff>
    </xdr:from>
    <xdr:to>
      <xdr:col>1</xdr:col>
      <xdr:colOff>982864</xdr:colOff>
      <xdr:row>29</xdr:row>
      <xdr:rowOff>133351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4953000"/>
          <a:ext cx="1240039" cy="266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84773</xdr:rowOff>
    </xdr:from>
    <xdr:to>
      <xdr:col>2</xdr:col>
      <xdr:colOff>758825</xdr:colOff>
      <xdr:row>30</xdr:row>
      <xdr:rowOff>162982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2962573"/>
          <a:ext cx="1254125" cy="240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0</xdr:rowOff>
        </xdr:from>
        <xdr:to>
          <xdr:col>5</xdr:col>
          <xdr:colOff>723900</xdr:colOff>
          <xdr:row>4</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0</xdr:rowOff>
        </xdr:from>
        <xdr:to>
          <xdr:col>6</xdr:col>
          <xdr:colOff>723900</xdr:colOff>
          <xdr:row>4</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22412</xdr:rowOff>
    </xdr:from>
    <xdr:to>
      <xdr:col>2</xdr:col>
      <xdr:colOff>498546</xdr:colOff>
      <xdr:row>27</xdr:row>
      <xdr:rowOff>139851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10995212"/>
          <a:ext cx="1260546" cy="2850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30162</xdr:colOff>
      <xdr:row>34</xdr:row>
      <xdr:rowOff>46831</xdr:rowOff>
    </xdr:from>
    <xdr:to>
      <xdr:col>2</xdr:col>
      <xdr:colOff>537866</xdr:colOff>
      <xdr:row>35</xdr:row>
      <xdr:rowOff>109852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162" y="7357269"/>
          <a:ext cx="1192552" cy="2151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20</xdr:row>
      <xdr:rowOff>9525</xdr:rowOff>
    </xdr:from>
    <xdr:to>
      <xdr:col>1</xdr:col>
      <xdr:colOff>980959</xdr:colOff>
      <xdr:row>21</xdr:row>
      <xdr:rowOff>121921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5276850"/>
          <a:ext cx="1238134" cy="274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57</xdr:row>
      <xdr:rowOff>9525</xdr:rowOff>
    </xdr:from>
    <xdr:to>
      <xdr:col>1</xdr:col>
      <xdr:colOff>1009534</xdr:colOff>
      <xdr:row>58</xdr:row>
      <xdr:rowOff>121921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5276850"/>
          <a:ext cx="1238134" cy="274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Analysis\02_Rate%20Model%20Dev\02_IRM\IRM%20WHA%20BH%20Rat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dy-fsrv-01.milliman.com\Health$\MMD\3.449-MMD52\5-Support_Files\07-SUD%20Res%20Bed%20Size%20Fix\Independent%20Model%20MI%20All%20Serv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ath-filer.milliman.com\Projects\jgerstorff\WHA\06-Budget_Support\2021\27_Fee%20Schedule%20Dev\Analysis\02_Rate%20Model%20Dev\02_IRM\IRM%20WHA%20BH%20Rates%20202112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dy-fsrv-01.milliman.com\Health$\MMD\3.451-MMD54\5-Support_Files\10-Provider%20Survey%20Response%20Analysis\Compiling_of_Fil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ath-filer\projects\jgerstorff\WHA\06-Budget_Support\2021\27_Fee%20Schedule%20Dev\Deliverables\20211208%20MH%20Workgroup%20followup\IRM%20WHA%20BH%20Rates%20202112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ets"/>
      <sheetName val="Exhibits-&gt;"/>
      <sheetName val="ERE for PPT"/>
      <sheetName val="Indirect &amp; Transportation Time"/>
      <sheetName val="Miscellaneous Exhibits"/>
      <sheetName val="Provider Groupings Crosswalk"/>
      <sheetName val="Intermediate Calcs-&gt;"/>
      <sheetName val="PTO"/>
      <sheetName val="ERE"/>
      <sheetName val="Hours"/>
      <sheetName val="Travel - Min per HCPCS"/>
      <sheetName val="Models -&gt;"/>
      <sheetName val="Model 1.1"/>
      <sheetName val="Model 1.2"/>
      <sheetName val="Model 2"/>
      <sheetName val="Model 3"/>
      <sheetName val="Info &amp; Lookups-&gt;"/>
      <sheetName val="Dropdown Options"/>
      <sheetName val="Modifiers"/>
      <sheetName val="Model Lookups"/>
      <sheetName val="SERI Txnmy To Prov Grps"/>
      <sheetName val="Provider Grouping Map"/>
      <sheetName val="Inputs &amp; Assumptions-&gt;"/>
      <sheetName val="Wages Input"/>
      <sheetName val="Inputs &amp; Assumptions"/>
      <sheetName val="Adtl Model 2&amp;3 Inputs"/>
      <sheetName val="Other Inputs"/>
      <sheetName val="Unprod Time Adjusted HCPCS"/>
      <sheetName val="Encounter Paid UC from PBI"/>
      <sheetName val="Clinician Assumptions"/>
      <sheetName val="Administrative Assumption"/>
      <sheetName val="Travel Assumptions"/>
      <sheetName val="Indirect Time Assumptions"/>
      <sheetName val="H0018-Assumptions"/>
      <sheetName val="H0010-Assumptions"/>
      <sheetName val="H0011-Assumptions"/>
      <sheetName val="H0017-Assumptions"/>
      <sheetName val="PACT-Assumptions"/>
      <sheetName val="WISe-Assumptions"/>
      <sheetName val="Example Rate Builds -&gt;"/>
      <sheetName val="90791-HP"/>
      <sheetName val="90837-HP"/>
      <sheetName val="90853-HP"/>
      <sheetName val="96164-HQ"/>
      <sheetName val="96165-HQ"/>
      <sheetName val="H0001-HQ"/>
      <sheetName val="H0004SUD-HQ"/>
      <sheetName val="T1016-HQ"/>
      <sheetName val="H0010"/>
      <sheetName val="H0011"/>
      <sheetName val="H0018"/>
      <sheetName val="H0018Y4"/>
      <sheetName val="H0018YO"/>
      <sheetName val="H0018PP"/>
      <sheetName val="WISe"/>
      <sheetName val="PACT-Half"/>
      <sheetName val="PACT-Full"/>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ow r="1">
          <cell r="H1" t="str">
            <v>H0001-HQ</v>
          </cell>
        </row>
        <row r="2">
          <cell r="H2" t="str">
            <v>High-Cost Wage, Urban Travel</v>
          </cell>
        </row>
        <row r="3">
          <cell r="H3" t="str">
            <v>Model 1.1</v>
          </cell>
        </row>
      </sheetData>
      <sheetData sheetId="13" refreshError="1"/>
      <sheetData sheetId="14">
        <row r="1">
          <cell r="P1" t="str">
            <v>PACT-Half</v>
          </cell>
        </row>
        <row r="3">
          <cell r="P3" t="str">
            <v>Model 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B1" t="str">
            <v>State of Washington</v>
          </cell>
        </row>
        <row r="2">
          <cell r="B2" t="str">
            <v>Health Care Authority</v>
          </cell>
        </row>
        <row r="3">
          <cell r="B3" t="str">
            <v>Behavioral Health Comparison Rate Development – Phase 1</v>
          </cell>
        </row>
        <row r="5">
          <cell r="B5" t="str">
            <v>Statewide Wage, Statewide Travel</v>
          </cell>
        </row>
        <row r="6">
          <cell r="B6" t="str">
            <v>High-Cost Wage, Urban Travel</v>
          </cell>
        </row>
        <row r="7">
          <cell r="B7" t="str">
            <v>Standard Wage, Urban Travel</v>
          </cell>
        </row>
        <row r="8">
          <cell r="B8" t="str">
            <v>Standard Wage, Rural Travel</v>
          </cell>
        </row>
        <row r="9">
          <cell r="B9" t="str">
            <v>Standard Wage, Frontier Travel</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RM"/>
      <sheetName val="Appendix 1A - Unit Cost Rates"/>
      <sheetName val="Appendix 1B -Region Rates (All)"/>
      <sheetName val="Appendix 1B -Region Rates (Tra)"/>
      <sheetName val="Appendix 2 -Model 1 Inputs"/>
      <sheetName val="Appendix 2 -Model 2 Inputs"/>
      <sheetName val="Appendix 2 -Model 3 Inputs"/>
      <sheetName val="Appendix 3-Provider Mod List"/>
      <sheetName val="Appendix 4-PTO"/>
      <sheetName val="Appendix 5-Wages Provider Surv."/>
      <sheetName val="Appendix 5-Wages CMHSP Surv."/>
      <sheetName val="Appendix 5-Wages BLS"/>
      <sheetName val="Appendix 6-ERE"/>
      <sheetName val="Appendix 7 - Exhibits Model 1.1"/>
      <sheetName val="Appendix 7 - Exhibits Model 2"/>
      <sheetName val="Appendix 7 - Exhibits 3"/>
      <sheetName val="Figures for Report"/>
      <sheetName val="Inputs &amp; Assumptions"/>
      <sheetName val="Other Inputs"/>
      <sheetName val="Wages"/>
      <sheetName val="ERE"/>
      <sheetName val="PTO"/>
      <sheetName val="Van"/>
      <sheetName val="Hours"/>
      <sheetName val="Models -&gt;"/>
      <sheetName val="Model 1.1"/>
      <sheetName val="Model 1.2"/>
      <sheetName val="Model 1.3"/>
      <sheetName val="Model 2"/>
      <sheetName val="Model 3"/>
      <sheetName val="Limitations"/>
      <sheetName val="Model Lookups"/>
      <sheetName val="Salary Survey Wages"/>
      <sheetName val="Hourly Wages 25th Percentile"/>
      <sheetName val="Hourly Wages"/>
      <sheetName val="Hourly Wages 75th Percentile"/>
      <sheetName val="Provider Survey Wages"/>
      <sheetName val="CMH Level Data"/>
      <sheetName val="County Level Data"/>
      <sheetName val="Methadone"/>
      <sheetName val="Monthly Units Analysis"/>
      <sheetName val="Travel Adjustments"/>
      <sheetName val="Units Per Day"/>
      <sheetName val="Final 2022 List"/>
      <sheetName val="Modifier Descriptions"/>
      <sheetName val="FY18 MUNC"/>
      <sheetName val="FY19 MU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3">
          <cell r="H3" t="str">
            <v>T2027US (MH)</v>
          </cell>
        </row>
      </sheetData>
      <sheetData sheetId="26">
        <row r="3">
          <cell r="H3" t="str">
            <v>96372TEY4 (MH)</v>
          </cell>
          <cell r="I3" t="str">
            <v>Model 1.2</v>
          </cell>
        </row>
      </sheetData>
      <sheetData sheetId="27">
        <row r="3">
          <cell r="L3" t="str">
            <v>G2076SA (SUD)</v>
          </cell>
        </row>
      </sheetData>
      <sheetData sheetId="28">
        <row r="3">
          <cell r="L3" t="str">
            <v>H0039Y4 (MH)</v>
          </cell>
        </row>
      </sheetData>
      <sheetData sheetId="29">
        <row r="2">
          <cell r="M2" t="str">
            <v>H2030HPY4</v>
          </cell>
        </row>
        <row r="3">
          <cell r="M3" t="str">
            <v>H2030HPY4 (MH)</v>
          </cell>
          <cell r="N3" t="str">
            <v>Model 3</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Wage Source 1-Unused"/>
      <sheetName val="Wage Source 2-Unused"/>
      <sheetName val="Survey_Source-Unused"/>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Model Lookups"/>
      <sheetName val="Dropdown Options"/>
      <sheetName val="Modifiers"/>
      <sheetName val="Provider Grouping Map"/>
      <sheetName val="SERI Txnmy To Prov Grps"/>
      <sheetName val="Wages Input"/>
      <sheetName val="County Level Data"/>
      <sheetName val="Travel Adjustments"/>
      <sheetName val="Units Per Day"/>
      <sheetName val="Exhibits-&gt;"/>
      <sheetName val="Appendix A.1"/>
      <sheetName val="Appendix A.2"/>
      <sheetName val="ERE for PPT"/>
      <sheetName val="Statewide Wages Exhibit"/>
      <sheetName val="Indirect &amp; Transportation Time"/>
      <sheetName val="Miscellaneous Exhibits"/>
      <sheetName val="Provider Groupings Crosswalk"/>
      <sheetName val="Intermediate Calcs-&gt;"/>
      <sheetName val="Travel - Min per HCPCS"/>
      <sheetName val="Info &amp; Lookups-&gt;"/>
      <sheetName val="OCC To Prov Grps"/>
      <sheetName val="Inputs &amp; Assumptions-&gt;"/>
      <sheetName val="Unprod Time Adjusted HCPCS"/>
      <sheetName val="Encounter Paid UC from PBI"/>
      <sheetName val="Clinician Assumptions"/>
      <sheetName val="Administrative Assumption"/>
      <sheetName val="Travel Assumptions"/>
      <sheetName val="Indirect Time Assumptions"/>
      <sheetName val="H2019-Assumptions"/>
      <sheetName val="H2014-Assumptions"/>
      <sheetName val="H0038-Assumptions"/>
      <sheetName val="H2015-Assumptions"/>
      <sheetName val="H2017-Assumptions"/>
      <sheetName val="H2011-Assumptions "/>
      <sheetName val="Team-Based Service-Assumptions"/>
      <sheetName val="Example Rate Builds -&gt;"/>
      <sheetName val="H2019"/>
      <sheetName val="Team-Based Serv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t="str">
            <v>State of Washington</v>
          </cell>
        </row>
      </sheetData>
      <sheetData sheetId="14"/>
      <sheetData sheetId="15"/>
      <sheetData sheetId="16"/>
      <sheetData sheetId="17"/>
      <sheetData sheetId="18"/>
      <sheetData sheetId="19"/>
      <sheetData sheetId="20">
        <row r="1">
          <cell r="H1" t="str">
            <v>T1016-HR</v>
          </cell>
        </row>
      </sheetData>
      <sheetData sheetId="21"/>
      <sheetData sheetId="22">
        <row r="1">
          <cell r="J1" t="str">
            <v>99205</v>
          </cell>
        </row>
        <row r="2">
          <cell r="J2" t="str">
            <v>Error</v>
          </cell>
        </row>
      </sheetData>
      <sheetData sheetId="23">
        <row r="1">
          <cell r="L1" t="str">
            <v>PACT-Full</v>
          </cell>
        </row>
      </sheetData>
      <sheetData sheetId="24">
        <row r="2">
          <cell r="N2" t="str">
            <v>High-Cost Wage, Urban Travel</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RM"/>
      <sheetName val="Plans"/>
      <sheetName val="Autism"/>
      <sheetName val="Jobs"/>
      <sheetName val="Basics"/>
      <sheetName val="Autism_Summ"/>
      <sheetName val="Basic_Summ"/>
      <sheetName val="Job_Summ"/>
    </sheetNames>
    <sheetDataSet>
      <sheetData sheetId="0"/>
      <sheetData sheetId="1">
        <row r="19">
          <cell r="C19" t="str">
            <v>S:\MMD\3.451-MMD54\4-Client_Data\01-Received\Received Provider Surveys\[Provider Survey Tool-North Eastern Michigan Rehabilitation and Opportunity Center.xlsx]</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Assessment Summary"/>
      <sheetName val="IHBT Summary"/>
      <sheetName val="MRSS Summary"/>
      <sheetName val="Appendix - Unit Cost Rates"/>
      <sheetName val="Appendix - Region Rates"/>
      <sheetName val="Appendix - Model 1 Inputs"/>
      <sheetName val="Appendix - Model 2 Inputs"/>
      <sheetName val="Appendix - Model 3 Inputs"/>
      <sheetName val="Attachment B"/>
      <sheetName val="Attachment C"/>
      <sheetName val="Attachment D"/>
      <sheetName val="Attachment A -SERI to Prov Grps"/>
      <sheetName val="Exhibit B - Statewide Wages"/>
      <sheetName val="Exhibit 1 - Wages2"/>
      <sheetName val="ERE Table"/>
      <sheetName val="Wages"/>
      <sheetName val="SERI Txnmy To Prov Grps"/>
      <sheetName val="Provider Grouping Map"/>
      <sheetName val="Dropdown Options"/>
      <sheetName val="Wage Source 1-Unused"/>
      <sheetName val="Wage Source 2-Unused"/>
      <sheetName val="Survey_Source-Unused"/>
      <sheetName val="Modifiers"/>
      <sheetName val="Model Lookups"/>
      <sheetName val="Code Sets"/>
      <sheetName val="Inputs &amp; Assumptions"/>
      <sheetName val="Other Inputs"/>
      <sheetName val="ERE"/>
      <sheetName val="PTO"/>
      <sheetName val="Hours"/>
      <sheetName val="Productivity"/>
      <sheetName val="Van"/>
      <sheetName val="Models -&gt;"/>
      <sheetName val="Model 1.1"/>
      <sheetName val="Model 1.2"/>
      <sheetName val="Model 1.3"/>
      <sheetName val="Model 2"/>
      <sheetName val="Model 3"/>
      <sheetName val="BLS_Source"/>
      <sheetName val="BLS_Inputs"/>
      <sheetName val="County Level Data"/>
      <sheetName val="Travel Adjustments"/>
      <sheetName val="Units Per Day"/>
      <sheetName val="Wage Trend"/>
      <sheetName val="CPI Data Series - W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B1" t="str">
            <v>State of Washington</v>
          </cell>
        </row>
      </sheetData>
      <sheetData sheetId="28" refreshError="1"/>
      <sheetData sheetId="29" refreshError="1"/>
      <sheetData sheetId="30" refreshError="1"/>
      <sheetData sheetId="31" refreshError="1"/>
      <sheetData sheetId="32" refreshError="1"/>
      <sheetData sheetId="33" refreshError="1"/>
      <sheetData sheetId="34">
        <row r="1">
          <cell r="H1" t="str">
            <v>90791</v>
          </cell>
        </row>
      </sheetData>
      <sheetData sheetId="35" refreshError="1"/>
      <sheetData sheetId="36">
        <row r="1">
          <cell r="J1" t="str">
            <v>99205</v>
          </cell>
        </row>
      </sheetData>
      <sheetData sheetId="37">
        <row r="1">
          <cell r="L1" t="str">
            <v>WISe</v>
          </cell>
        </row>
      </sheetData>
      <sheetData sheetId="38" refreshError="1"/>
      <sheetData sheetId="39">
        <row r="5">
          <cell r="T5" t="str">
            <v>Number</v>
          </cell>
        </row>
        <row r="6">
          <cell r="T6">
            <v>0</v>
          </cell>
          <cell r="U6" t="str">
            <v>Mimumum Wage</v>
          </cell>
        </row>
        <row r="7">
          <cell r="T7">
            <v>1</v>
          </cell>
        </row>
        <row r="8">
          <cell r="T8">
            <v>2</v>
          </cell>
        </row>
        <row r="9">
          <cell r="T9">
            <v>3</v>
          </cell>
        </row>
        <row r="10">
          <cell r="T10">
            <v>4</v>
          </cell>
        </row>
        <row r="11">
          <cell r="T11">
            <v>5</v>
          </cell>
        </row>
        <row r="12">
          <cell r="T12">
            <v>6</v>
          </cell>
        </row>
        <row r="13">
          <cell r="T13">
            <v>7</v>
          </cell>
        </row>
        <row r="14">
          <cell r="T14">
            <v>8</v>
          </cell>
        </row>
        <row r="15">
          <cell r="T15">
            <v>9</v>
          </cell>
        </row>
        <row r="16">
          <cell r="T16">
            <v>10</v>
          </cell>
        </row>
        <row r="17">
          <cell r="T17">
            <v>11</v>
          </cell>
        </row>
        <row r="18">
          <cell r="T18">
            <v>12</v>
          </cell>
        </row>
        <row r="19">
          <cell r="T19">
            <v>13</v>
          </cell>
        </row>
        <row r="20">
          <cell r="T20">
            <v>14</v>
          </cell>
        </row>
        <row r="21">
          <cell r="T21">
            <v>15</v>
          </cell>
        </row>
        <row r="22">
          <cell r="T22" t="str">
            <v/>
          </cell>
        </row>
        <row r="23">
          <cell r="T23" t="str">
            <v/>
          </cell>
        </row>
        <row r="24">
          <cell r="T24" t="str">
            <v/>
          </cell>
        </row>
        <row r="25">
          <cell r="T25" t="str">
            <v/>
          </cell>
        </row>
        <row r="26">
          <cell r="T26" t="str">
            <v/>
          </cell>
        </row>
        <row r="27">
          <cell r="T27" t="str">
            <v/>
          </cell>
        </row>
        <row r="28">
          <cell r="T28" t="str">
            <v/>
          </cell>
        </row>
        <row r="29">
          <cell r="T29" t="str">
            <v/>
          </cell>
        </row>
        <row r="30">
          <cell r="T30" t="str">
            <v/>
          </cell>
        </row>
        <row r="31">
          <cell r="T31" t="str">
            <v/>
          </cell>
        </row>
        <row r="32">
          <cell r="T32" t="str">
            <v/>
          </cell>
        </row>
        <row r="33">
          <cell r="T33" t="str">
            <v/>
          </cell>
        </row>
        <row r="34">
          <cell r="T34" t="str">
            <v/>
          </cell>
        </row>
        <row r="35">
          <cell r="T35" t="str">
            <v/>
          </cell>
        </row>
        <row r="36">
          <cell r="T36" t="str">
            <v/>
          </cell>
        </row>
        <row r="37">
          <cell r="T37" t="str">
            <v/>
          </cell>
        </row>
        <row r="38">
          <cell r="T38" t="str">
            <v/>
          </cell>
        </row>
        <row r="39">
          <cell r="T39" t="str">
            <v/>
          </cell>
        </row>
        <row r="40">
          <cell r="T40" t="str">
            <v/>
          </cell>
        </row>
        <row r="41">
          <cell r="T41" t="str">
            <v/>
          </cell>
        </row>
        <row r="42">
          <cell r="T42" t="str">
            <v/>
          </cell>
        </row>
        <row r="43">
          <cell r="T43" t="str">
            <v/>
          </cell>
        </row>
        <row r="44">
          <cell r="T44" t="str">
            <v/>
          </cell>
        </row>
        <row r="45">
          <cell r="T45" t="str">
            <v/>
          </cell>
        </row>
        <row r="46">
          <cell r="T46" t="str">
            <v/>
          </cell>
        </row>
        <row r="47">
          <cell r="T47" t="str">
            <v/>
          </cell>
        </row>
        <row r="48">
          <cell r="T48" t="str">
            <v/>
          </cell>
        </row>
        <row r="49">
          <cell r="T49" t="str">
            <v/>
          </cell>
        </row>
        <row r="50">
          <cell r="T50" t="str">
            <v/>
          </cell>
        </row>
        <row r="51">
          <cell r="T51" t="str">
            <v/>
          </cell>
        </row>
        <row r="52">
          <cell r="T52" t="str">
            <v/>
          </cell>
        </row>
        <row r="53">
          <cell r="T53" t="str">
            <v/>
          </cell>
        </row>
        <row r="54">
          <cell r="T54" t="str">
            <v/>
          </cell>
        </row>
        <row r="55">
          <cell r="T55" t="str">
            <v/>
          </cell>
        </row>
        <row r="56">
          <cell r="T56" t="str">
            <v/>
          </cell>
        </row>
        <row r="57">
          <cell r="T57" t="str">
            <v/>
          </cell>
        </row>
        <row r="58">
          <cell r="T58" t="str">
            <v/>
          </cell>
        </row>
        <row r="59">
          <cell r="T59" t="str">
            <v/>
          </cell>
        </row>
        <row r="60">
          <cell r="T60" t="str">
            <v/>
          </cell>
        </row>
        <row r="61">
          <cell r="T61" t="str">
            <v/>
          </cell>
        </row>
        <row r="62">
          <cell r="T62" t="str">
            <v/>
          </cell>
        </row>
        <row r="63">
          <cell r="T63" t="str">
            <v/>
          </cell>
        </row>
        <row r="64">
          <cell r="T64" t="str">
            <v/>
          </cell>
        </row>
        <row r="65">
          <cell r="T65" t="str">
            <v/>
          </cell>
        </row>
        <row r="66">
          <cell r="T66" t="str">
            <v/>
          </cell>
        </row>
        <row r="67">
          <cell r="T67" t="str">
            <v/>
          </cell>
        </row>
        <row r="68">
          <cell r="T68" t="str">
            <v/>
          </cell>
        </row>
        <row r="69">
          <cell r="T69" t="str">
            <v/>
          </cell>
        </row>
        <row r="70">
          <cell r="T70" t="str">
            <v/>
          </cell>
        </row>
        <row r="71">
          <cell r="T71" t="str">
            <v/>
          </cell>
        </row>
        <row r="72">
          <cell r="T72" t="str">
            <v/>
          </cell>
        </row>
        <row r="73">
          <cell r="T73" t="str">
            <v/>
          </cell>
        </row>
        <row r="74">
          <cell r="T74" t="str">
            <v/>
          </cell>
        </row>
        <row r="75">
          <cell r="T75" t="str">
            <v/>
          </cell>
        </row>
        <row r="76">
          <cell r="T76" t="str">
            <v/>
          </cell>
        </row>
        <row r="77">
          <cell r="T77" t="str">
            <v/>
          </cell>
        </row>
        <row r="78">
          <cell r="T78" t="str">
            <v/>
          </cell>
        </row>
        <row r="79">
          <cell r="T79" t="str">
            <v/>
          </cell>
        </row>
        <row r="80">
          <cell r="T80" t="str">
            <v/>
          </cell>
        </row>
        <row r="81">
          <cell r="T81" t="str">
            <v/>
          </cell>
        </row>
        <row r="82">
          <cell r="T82" t="str">
            <v/>
          </cell>
        </row>
        <row r="83">
          <cell r="T83" t="str">
            <v/>
          </cell>
        </row>
        <row r="84">
          <cell r="T84" t="str">
            <v/>
          </cell>
        </row>
        <row r="85">
          <cell r="T85" t="str">
            <v/>
          </cell>
        </row>
        <row r="86">
          <cell r="T86" t="str">
            <v/>
          </cell>
        </row>
        <row r="87">
          <cell r="T87" t="str">
            <v/>
          </cell>
        </row>
        <row r="88">
          <cell r="T88" t="str">
            <v/>
          </cell>
        </row>
        <row r="89">
          <cell r="T89" t="str">
            <v/>
          </cell>
        </row>
        <row r="90">
          <cell r="T90" t="str">
            <v/>
          </cell>
        </row>
        <row r="91">
          <cell r="T91" t="str">
            <v/>
          </cell>
        </row>
        <row r="92">
          <cell r="T92" t="str">
            <v/>
          </cell>
        </row>
        <row r="93">
          <cell r="T93" t="str">
            <v/>
          </cell>
        </row>
        <row r="94">
          <cell r="T94" t="str">
            <v/>
          </cell>
        </row>
        <row r="95">
          <cell r="T95" t="str">
            <v/>
          </cell>
        </row>
        <row r="96">
          <cell r="T96" t="str">
            <v/>
          </cell>
        </row>
        <row r="97">
          <cell r="T97" t="str">
            <v/>
          </cell>
        </row>
        <row r="98">
          <cell r="T98" t="str">
            <v/>
          </cell>
        </row>
        <row r="99">
          <cell r="T99" t="str">
            <v/>
          </cell>
        </row>
        <row r="100">
          <cell r="T100" t="str">
            <v/>
          </cell>
        </row>
        <row r="101">
          <cell r="T101" t="str">
            <v/>
          </cell>
        </row>
        <row r="102">
          <cell r="T102" t="str">
            <v/>
          </cell>
        </row>
        <row r="103">
          <cell r="T103" t="str">
            <v/>
          </cell>
        </row>
        <row r="104">
          <cell r="T104" t="str">
            <v/>
          </cell>
        </row>
        <row r="105">
          <cell r="T105" t="str">
            <v/>
          </cell>
        </row>
        <row r="106">
          <cell r="T106" t="str">
            <v/>
          </cell>
        </row>
        <row r="107">
          <cell r="T107" t="str">
            <v/>
          </cell>
        </row>
        <row r="108">
          <cell r="T108" t="str">
            <v/>
          </cell>
        </row>
        <row r="109">
          <cell r="T109" t="str">
            <v/>
          </cell>
        </row>
        <row r="110">
          <cell r="T110" t="str">
            <v/>
          </cell>
        </row>
        <row r="111">
          <cell r="T111" t="str">
            <v/>
          </cell>
        </row>
        <row r="112">
          <cell r="T112" t="str">
            <v/>
          </cell>
        </row>
        <row r="113">
          <cell r="T113" t="str">
            <v/>
          </cell>
        </row>
        <row r="114">
          <cell r="T114" t="str">
            <v/>
          </cell>
        </row>
        <row r="115">
          <cell r="T115" t="str">
            <v/>
          </cell>
        </row>
        <row r="116">
          <cell r="T116" t="str">
            <v/>
          </cell>
        </row>
        <row r="117">
          <cell r="T117" t="str">
            <v/>
          </cell>
        </row>
        <row r="118">
          <cell r="T118" t="str">
            <v/>
          </cell>
        </row>
        <row r="119">
          <cell r="T119" t="str">
            <v/>
          </cell>
        </row>
        <row r="120">
          <cell r="T120" t="str">
            <v/>
          </cell>
        </row>
        <row r="121">
          <cell r="T121" t="str">
            <v/>
          </cell>
        </row>
        <row r="122">
          <cell r="T122" t="str">
            <v/>
          </cell>
        </row>
        <row r="123">
          <cell r="T123" t="str">
            <v/>
          </cell>
        </row>
        <row r="124">
          <cell r="T124" t="str">
            <v/>
          </cell>
        </row>
        <row r="125">
          <cell r="T125" t="str">
            <v/>
          </cell>
        </row>
        <row r="126">
          <cell r="T126" t="str">
            <v/>
          </cell>
        </row>
        <row r="127">
          <cell r="T127" t="str">
            <v/>
          </cell>
        </row>
        <row r="128">
          <cell r="T128" t="str">
            <v/>
          </cell>
        </row>
        <row r="129">
          <cell r="T129" t="str">
            <v/>
          </cell>
        </row>
        <row r="130">
          <cell r="T130" t="str">
            <v/>
          </cell>
        </row>
        <row r="131">
          <cell r="T131" t="str">
            <v/>
          </cell>
        </row>
        <row r="132">
          <cell r="T132" t="str">
            <v/>
          </cell>
        </row>
        <row r="133">
          <cell r="T133" t="str">
            <v/>
          </cell>
        </row>
        <row r="134">
          <cell r="T134" t="str">
            <v/>
          </cell>
        </row>
        <row r="135">
          <cell r="T135" t="str">
            <v/>
          </cell>
        </row>
        <row r="136">
          <cell r="T136" t="str">
            <v/>
          </cell>
        </row>
        <row r="137">
          <cell r="T137" t="str">
            <v/>
          </cell>
        </row>
        <row r="138">
          <cell r="T138" t="str">
            <v/>
          </cell>
        </row>
        <row r="139">
          <cell r="T139" t="str">
            <v/>
          </cell>
        </row>
        <row r="140">
          <cell r="T140" t="str">
            <v/>
          </cell>
        </row>
        <row r="141">
          <cell r="T141" t="str">
            <v/>
          </cell>
        </row>
        <row r="142">
          <cell r="T142" t="str">
            <v/>
          </cell>
        </row>
        <row r="143">
          <cell r="T143" t="str">
            <v/>
          </cell>
        </row>
        <row r="144">
          <cell r="T144" t="str">
            <v/>
          </cell>
        </row>
        <row r="145">
          <cell r="T145" t="str">
            <v/>
          </cell>
        </row>
        <row r="146">
          <cell r="T146" t="str">
            <v/>
          </cell>
        </row>
        <row r="147">
          <cell r="T147" t="str">
            <v/>
          </cell>
        </row>
        <row r="148">
          <cell r="T148" t="str">
            <v/>
          </cell>
        </row>
        <row r="149">
          <cell r="T149" t="str">
            <v/>
          </cell>
        </row>
        <row r="150">
          <cell r="T150" t="str">
            <v/>
          </cell>
        </row>
        <row r="151">
          <cell r="T151" t="str">
            <v/>
          </cell>
        </row>
        <row r="152">
          <cell r="T152" t="str">
            <v/>
          </cell>
        </row>
        <row r="153">
          <cell r="T153" t="str">
            <v/>
          </cell>
        </row>
        <row r="154">
          <cell r="T154" t="str">
            <v/>
          </cell>
        </row>
        <row r="155">
          <cell r="T155" t="str">
            <v/>
          </cell>
        </row>
        <row r="156">
          <cell r="T156" t="str">
            <v/>
          </cell>
        </row>
        <row r="157">
          <cell r="T157" t="str">
            <v/>
          </cell>
        </row>
        <row r="158">
          <cell r="T158" t="str">
            <v/>
          </cell>
        </row>
        <row r="159">
          <cell r="T159" t="str">
            <v/>
          </cell>
        </row>
        <row r="160">
          <cell r="T160" t="str">
            <v/>
          </cell>
        </row>
        <row r="161">
          <cell r="T161" t="str">
            <v/>
          </cell>
        </row>
        <row r="162">
          <cell r="T162" t="str">
            <v/>
          </cell>
        </row>
        <row r="163">
          <cell r="T163" t="str">
            <v/>
          </cell>
        </row>
        <row r="164">
          <cell r="T164" t="str">
            <v/>
          </cell>
        </row>
        <row r="165">
          <cell r="T165" t="str">
            <v/>
          </cell>
        </row>
        <row r="166">
          <cell r="T166" t="str">
            <v/>
          </cell>
        </row>
        <row r="167">
          <cell r="T167" t="str">
            <v/>
          </cell>
        </row>
        <row r="168">
          <cell r="T168" t="str">
            <v/>
          </cell>
        </row>
        <row r="169">
          <cell r="T169" t="str">
            <v/>
          </cell>
        </row>
        <row r="170">
          <cell r="T170" t="str">
            <v/>
          </cell>
        </row>
        <row r="171">
          <cell r="T171" t="str">
            <v/>
          </cell>
        </row>
        <row r="172">
          <cell r="T172" t="str">
            <v/>
          </cell>
        </row>
        <row r="173">
          <cell r="T173" t="str">
            <v/>
          </cell>
        </row>
        <row r="174">
          <cell r="T174" t="str">
            <v/>
          </cell>
        </row>
        <row r="175">
          <cell r="T175" t="str">
            <v/>
          </cell>
        </row>
        <row r="176">
          <cell r="T176" t="str">
            <v/>
          </cell>
        </row>
        <row r="177">
          <cell r="T177" t="str">
            <v/>
          </cell>
        </row>
        <row r="178">
          <cell r="T178" t="str">
            <v/>
          </cell>
        </row>
        <row r="179">
          <cell r="T179" t="str">
            <v/>
          </cell>
        </row>
        <row r="180">
          <cell r="T180" t="str">
            <v/>
          </cell>
        </row>
        <row r="181">
          <cell r="T181" t="str">
            <v/>
          </cell>
        </row>
        <row r="182">
          <cell r="T182" t="str">
            <v/>
          </cell>
        </row>
        <row r="183">
          <cell r="T183" t="str">
            <v/>
          </cell>
        </row>
        <row r="184">
          <cell r="T184" t="str">
            <v/>
          </cell>
        </row>
        <row r="185">
          <cell r="T185" t="str">
            <v/>
          </cell>
        </row>
        <row r="186">
          <cell r="T186" t="str">
            <v/>
          </cell>
        </row>
        <row r="187">
          <cell r="T187" t="str">
            <v/>
          </cell>
        </row>
        <row r="188">
          <cell r="T188" t="str">
            <v/>
          </cell>
        </row>
        <row r="189">
          <cell r="T189" t="str">
            <v/>
          </cell>
        </row>
        <row r="190">
          <cell r="T190" t="str">
            <v/>
          </cell>
        </row>
        <row r="191">
          <cell r="T191" t="str">
            <v/>
          </cell>
        </row>
        <row r="192">
          <cell r="T192" t="str">
            <v/>
          </cell>
        </row>
        <row r="193">
          <cell r="T193" t="str">
            <v/>
          </cell>
        </row>
        <row r="194">
          <cell r="T194" t="str">
            <v/>
          </cell>
        </row>
        <row r="195">
          <cell r="T195" t="str">
            <v/>
          </cell>
        </row>
        <row r="196">
          <cell r="T196" t="str">
            <v/>
          </cell>
        </row>
        <row r="197">
          <cell r="T197" t="str">
            <v/>
          </cell>
        </row>
        <row r="198">
          <cell r="T198" t="str">
            <v/>
          </cell>
        </row>
        <row r="199">
          <cell r="T199" t="str">
            <v/>
          </cell>
        </row>
        <row r="200">
          <cell r="T200" t="str">
            <v/>
          </cell>
        </row>
        <row r="201">
          <cell r="T201" t="str">
            <v/>
          </cell>
        </row>
        <row r="202">
          <cell r="T202" t="str">
            <v/>
          </cell>
        </row>
        <row r="203">
          <cell r="T203" t="str">
            <v/>
          </cell>
        </row>
        <row r="204">
          <cell r="T204" t="str">
            <v/>
          </cell>
        </row>
        <row r="205">
          <cell r="T205" t="str">
            <v/>
          </cell>
        </row>
        <row r="206">
          <cell r="T206" t="str">
            <v/>
          </cell>
        </row>
        <row r="207">
          <cell r="T207" t="str">
            <v/>
          </cell>
        </row>
        <row r="208">
          <cell r="T208" t="str">
            <v/>
          </cell>
        </row>
        <row r="209">
          <cell r="T209" t="str">
            <v/>
          </cell>
        </row>
        <row r="210">
          <cell r="T210" t="str">
            <v/>
          </cell>
        </row>
        <row r="211">
          <cell r="T211" t="str">
            <v/>
          </cell>
        </row>
        <row r="212">
          <cell r="T212" t="str">
            <v/>
          </cell>
        </row>
        <row r="213">
          <cell r="T213" t="str">
            <v/>
          </cell>
        </row>
        <row r="214">
          <cell r="T214" t="str">
            <v/>
          </cell>
        </row>
        <row r="215">
          <cell r="T215" t="str">
            <v/>
          </cell>
        </row>
        <row r="216">
          <cell r="T216" t="str">
            <v/>
          </cell>
        </row>
        <row r="217">
          <cell r="T217" t="str">
            <v/>
          </cell>
        </row>
        <row r="218">
          <cell r="T218" t="str">
            <v/>
          </cell>
        </row>
        <row r="219">
          <cell r="T219" t="str">
            <v/>
          </cell>
        </row>
        <row r="220">
          <cell r="T220" t="str">
            <v/>
          </cell>
        </row>
        <row r="221">
          <cell r="T221" t="str">
            <v/>
          </cell>
        </row>
        <row r="222">
          <cell r="T222" t="str">
            <v/>
          </cell>
        </row>
        <row r="223">
          <cell r="T223" t="str">
            <v/>
          </cell>
        </row>
        <row r="224">
          <cell r="T224" t="str">
            <v/>
          </cell>
        </row>
        <row r="225">
          <cell r="T225" t="str">
            <v/>
          </cell>
        </row>
        <row r="226">
          <cell r="T226" t="str">
            <v/>
          </cell>
        </row>
        <row r="227">
          <cell r="T227" t="str">
            <v/>
          </cell>
        </row>
        <row r="228">
          <cell r="T228" t="str">
            <v/>
          </cell>
        </row>
        <row r="229">
          <cell r="T229" t="str">
            <v/>
          </cell>
        </row>
        <row r="230">
          <cell r="T230" t="str">
            <v/>
          </cell>
        </row>
        <row r="231">
          <cell r="T231" t="str">
            <v/>
          </cell>
        </row>
        <row r="232">
          <cell r="T232" t="str">
            <v/>
          </cell>
        </row>
        <row r="233">
          <cell r="T233" t="str">
            <v/>
          </cell>
        </row>
        <row r="234">
          <cell r="T234" t="str">
            <v/>
          </cell>
        </row>
        <row r="235">
          <cell r="T235" t="str">
            <v/>
          </cell>
        </row>
        <row r="236">
          <cell r="T236" t="str">
            <v/>
          </cell>
        </row>
        <row r="237">
          <cell r="T237" t="str">
            <v/>
          </cell>
        </row>
        <row r="238">
          <cell r="T238" t="str">
            <v/>
          </cell>
        </row>
        <row r="239">
          <cell r="T239" t="str">
            <v/>
          </cell>
        </row>
        <row r="240">
          <cell r="T240" t="str">
            <v/>
          </cell>
        </row>
        <row r="241">
          <cell r="T241" t="str">
            <v/>
          </cell>
        </row>
        <row r="242">
          <cell r="T242" t="str">
            <v/>
          </cell>
        </row>
        <row r="243">
          <cell r="T243" t="str">
            <v/>
          </cell>
        </row>
        <row r="244">
          <cell r="T244" t="str">
            <v/>
          </cell>
        </row>
        <row r="245">
          <cell r="T245" t="str">
            <v/>
          </cell>
        </row>
        <row r="246">
          <cell r="T246" t="str">
            <v/>
          </cell>
        </row>
        <row r="247">
          <cell r="T247" t="str">
            <v/>
          </cell>
        </row>
        <row r="248">
          <cell r="T248" t="str">
            <v/>
          </cell>
        </row>
        <row r="249">
          <cell r="T249" t="str">
            <v/>
          </cell>
        </row>
        <row r="250">
          <cell r="T250" t="str">
            <v/>
          </cell>
        </row>
        <row r="251">
          <cell r="T251" t="str">
            <v/>
          </cell>
        </row>
        <row r="252">
          <cell r="T252" t="str">
            <v/>
          </cell>
        </row>
        <row r="253">
          <cell r="T253" t="str">
            <v/>
          </cell>
        </row>
        <row r="254">
          <cell r="T254" t="str">
            <v/>
          </cell>
        </row>
        <row r="255">
          <cell r="T255" t="str">
            <v/>
          </cell>
        </row>
        <row r="256">
          <cell r="T256" t="str">
            <v/>
          </cell>
        </row>
        <row r="257">
          <cell r="T257" t="str">
            <v/>
          </cell>
        </row>
        <row r="258">
          <cell r="T258" t="str">
            <v/>
          </cell>
        </row>
        <row r="259">
          <cell r="T259" t="str">
            <v/>
          </cell>
        </row>
        <row r="260">
          <cell r="T260" t="str">
            <v/>
          </cell>
        </row>
        <row r="261">
          <cell r="T261" t="str">
            <v/>
          </cell>
        </row>
        <row r="262">
          <cell r="T262" t="str">
            <v/>
          </cell>
        </row>
        <row r="263">
          <cell r="T263" t="str">
            <v/>
          </cell>
        </row>
        <row r="264">
          <cell r="T264" t="str">
            <v/>
          </cell>
        </row>
        <row r="265">
          <cell r="T265" t="str">
            <v/>
          </cell>
        </row>
        <row r="266">
          <cell r="T266" t="str">
            <v/>
          </cell>
        </row>
        <row r="267">
          <cell r="T267" t="str">
            <v/>
          </cell>
        </row>
        <row r="268">
          <cell r="T268" t="str">
            <v/>
          </cell>
        </row>
        <row r="269">
          <cell r="T269" t="str">
            <v/>
          </cell>
        </row>
        <row r="270">
          <cell r="T270" t="str">
            <v/>
          </cell>
        </row>
        <row r="271">
          <cell r="T271" t="str">
            <v/>
          </cell>
        </row>
        <row r="272">
          <cell r="T272" t="str">
            <v/>
          </cell>
        </row>
        <row r="273">
          <cell r="T273" t="str">
            <v/>
          </cell>
        </row>
        <row r="274">
          <cell r="T274" t="str">
            <v/>
          </cell>
        </row>
        <row r="275">
          <cell r="T275" t="str">
            <v/>
          </cell>
        </row>
        <row r="276">
          <cell r="T276" t="str">
            <v/>
          </cell>
        </row>
        <row r="277">
          <cell r="T277" t="str">
            <v/>
          </cell>
        </row>
        <row r="278">
          <cell r="T278" t="str">
            <v/>
          </cell>
        </row>
        <row r="279">
          <cell r="T279" t="str">
            <v/>
          </cell>
        </row>
        <row r="280">
          <cell r="T280" t="str">
            <v/>
          </cell>
        </row>
        <row r="281">
          <cell r="T281" t="str">
            <v/>
          </cell>
        </row>
        <row r="282">
          <cell r="T282" t="str">
            <v/>
          </cell>
        </row>
        <row r="283">
          <cell r="T283" t="str">
            <v/>
          </cell>
        </row>
        <row r="284">
          <cell r="T284" t="str">
            <v/>
          </cell>
        </row>
        <row r="285">
          <cell r="T285" t="str">
            <v/>
          </cell>
        </row>
        <row r="286">
          <cell r="T286" t="str">
            <v/>
          </cell>
        </row>
        <row r="287">
          <cell r="T287" t="str">
            <v/>
          </cell>
        </row>
        <row r="288">
          <cell r="T288" t="str">
            <v/>
          </cell>
        </row>
        <row r="289">
          <cell r="T289" t="str">
            <v/>
          </cell>
        </row>
        <row r="290">
          <cell r="T290" t="str">
            <v/>
          </cell>
        </row>
        <row r="291">
          <cell r="T291" t="str">
            <v/>
          </cell>
        </row>
        <row r="292">
          <cell r="T292" t="str">
            <v/>
          </cell>
        </row>
        <row r="293">
          <cell r="T293" t="str">
            <v/>
          </cell>
        </row>
        <row r="294">
          <cell r="T294" t="str">
            <v/>
          </cell>
        </row>
        <row r="295">
          <cell r="T295" t="str">
            <v/>
          </cell>
        </row>
        <row r="296">
          <cell r="T296" t="str">
            <v/>
          </cell>
        </row>
        <row r="297">
          <cell r="T297" t="str">
            <v/>
          </cell>
        </row>
        <row r="298">
          <cell r="T298" t="str">
            <v/>
          </cell>
        </row>
        <row r="299">
          <cell r="T299" t="str">
            <v/>
          </cell>
        </row>
        <row r="300">
          <cell r="T300" t="str">
            <v/>
          </cell>
        </row>
        <row r="301">
          <cell r="T301" t="str">
            <v/>
          </cell>
        </row>
        <row r="302">
          <cell r="T302" t="str">
            <v/>
          </cell>
        </row>
        <row r="303">
          <cell r="T303" t="str">
            <v/>
          </cell>
        </row>
        <row r="304">
          <cell r="T304" t="str">
            <v/>
          </cell>
        </row>
        <row r="305">
          <cell r="T305" t="str">
            <v/>
          </cell>
        </row>
        <row r="306">
          <cell r="T306" t="str">
            <v/>
          </cell>
        </row>
        <row r="307">
          <cell r="T307" t="str">
            <v/>
          </cell>
        </row>
        <row r="308">
          <cell r="T308" t="str">
            <v/>
          </cell>
        </row>
        <row r="309">
          <cell r="T309" t="str">
            <v/>
          </cell>
        </row>
        <row r="310">
          <cell r="T310" t="str">
            <v/>
          </cell>
        </row>
        <row r="311">
          <cell r="T311" t="str">
            <v/>
          </cell>
        </row>
        <row r="312">
          <cell r="T312" t="str">
            <v/>
          </cell>
        </row>
        <row r="313">
          <cell r="T313" t="str">
            <v/>
          </cell>
        </row>
        <row r="314">
          <cell r="T314" t="str">
            <v/>
          </cell>
        </row>
        <row r="315">
          <cell r="T315" t="str">
            <v/>
          </cell>
        </row>
        <row r="316">
          <cell r="T316" t="str">
            <v/>
          </cell>
        </row>
        <row r="317">
          <cell r="T317" t="str">
            <v/>
          </cell>
        </row>
        <row r="318">
          <cell r="T318" t="str">
            <v/>
          </cell>
        </row>
        <row r="319">
          <cell r="T319" t="str">
            <v/>
          </cell>
        </row>
        <row r="320">
          <cell r="T320" t="str">
            <v/>
          </cell>
        </row>
        <row r="321">
          <cell r="T321" t="str">
            <v/>
          </cell>
        </row>
        <row r="322">
          <cell r="T322" t="str">
            <v/>
          </cell>
        </row>
        <row r="323">
          <cell r="T323" t="str">
            <v/>
          </cell>
        </row>
        <row r="324">
          <cell r="T324" t="str">
            <v/>
          </cell>
        </row>
        <row r="325">
          <cell r="T325" t="str">
            <v/>
          </cell>
        </row>
        <row r="326">
          <cell r="T326" t="str">
            <v/>
          </cell>
        </row>
        <row r="327">
          <cell r="T327" t="str">
            <v/>
          </cell>
        </row>
        <row r="328">
          <cell r="T328" t="str">
            <v/>
          </cell>
        </row>
        <row r="329">
          <cell r="T329" t="str">
            <v/>
          </cell>
        </row>
        <row r="330">
          <cell r="T330" t="str">
            <v/>
          </cell>
        </row>
        <row r="331">
          <cell r="T331" t="str">
            <v/>
          </cell>
        </row>
        <row r="332">
          <cell r="T332" t="str">
            <v/>
          </cell>
        </row>
        <row r="333">
          <cell r="T333" t="str">
            <v/>
          </cell>
        </row>
        <row r="334">
          <cell r="T334" t="str">
            <v/>
          </cell>
        </row>
        <row r="335">
          <cell r="T335" t="str">
            <v/>
          </cell>
        </row>
        <row r="336">
          <cell r="T336" t="str">
            <v/>
          </cell>
        </row>
        <row r="337">
          <cell r="T337" t="str">
            <v/>
          </cell>
        </row>
        <row r="338">
          <cell r="T338" t="str">
            <v/>
          </cell>
        </row>
        <row r="339">
          <cell r="T339" t="str">
            <v/>
          </cell>
        </row>
        <row r="340">
          <cell r="T340" t="str">
            <v/>
          </cell>
        </row>
        <row r="341">
          <cell r="T341" t="str">
            <v/>
          </cell>
        </row>
        <row r="342">
          <cell r="T342" t="str">
            <v/>
          </cell>
        </row>
        <row r="343">
          <cell r="T343" t="str">
            <v/>
          </cell>
        </row>
        <row r="344">
          <cell r="T344" t="str">
            <v/>
          </cell>
        </row>
        <row r="345">
          <cell r="T345" t="str">
            <v/>
          </cell>
        </row>
        <row r="346">
          <cell r="T346" t="str">
            <v/>
          </cell>
        </row>
        <row r="347">
          <cell r="T347" t="str">
            <v/>
          </cell>
        </row>
        <row r="348">
          <cell r="T348" t="str">
            <v/>
          </cell>
        </row>
        <row r="349">
          <cell r="T349" t="str">
            <v/>
          </cell>
        </row>
        <row r="350">
          <cell r="T350" t="str">
            <v/>
          </cell>
        </row>
        <row r="351">
          <cell r="T351" t="str">
            <v/>
          </cell>
        </row>
        <row r="352">
          <cell r="T352" t="str">
            <v/>
          </cell>
        </row>
        <row r="353">
          <cell r="T353" t="str">
            <v/>
          </cell>
        </row>
        <row r="354">
          <cell r="T354" t="str">
            <v/>
          </cell>
        </row>
        <row r="355">
          <cell r="T355" t="str">
            <v/>
          </cell>
        </row>
      </sheetData>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4127-D413-47CE-9D43-27850346435D}">
  <sheetPr codeName="Sheet4">
    <pageSetUpPr fitToPage="1"/>
  </sheetPr>
  <dimension ref="A1:T74"/>
  <sheetViews>
    <sheetView showGridLines="0" tabSelected="1" zoomScale="99" zoomScaleNormal="99" zoomScaleSheetLayoutView="80" workbookViewId="0">
      <selection activeCell="F8" sqref="F8:H8"/>
    </sheetView>
  </sheetViews>
  <sheetFormatPr defaultColWidth="0" defaultRowHeight="12.75" zeroHeight="1" x14ac:dyDescent="0.2"/>
  <cols>
    <col min="1" max="1" width="3.42578125" style="58" customWidth="1"/>
    <col min="2" max="2" width="2.85546875" style="20" customWidth="1"/>
    <col min="3" max="3" width="46.5703125" style="20" customWidth="1"/>
    <col min="4" max="5" width="25.5703125" style="20" customWidth="1"/>
    <col min="6" max="6" width="18.5703125" style="20" customWidth="1"/>
    <col min="7" max="7" width="4.85546875" style="20" customWidth="1"/>
    <col min="8" max="8" width="29.42578125" style="20" customWidth="1"/>
    <col min="9" max="9" width="13.42578125" style="20" customWidth="1"/>
    <col min="10" max="10" width="3.140625" style="22" customWidth="1"/>
    <col min="11" max="11" width="6.5703125" style="22" hidden="1"/>
    <col min="12" max="12" width="7" style="22" hidden="1"/>
    <col min="13" max="13" width="8.42578125" style="22" hidden="1"/>
    <col min="14" max="14" width="7" style="22" hidden="1"/>
    <col min="15" max="20" width="8.5703125" style="22" hidden="1"/>
    <col min="21" max="16384" width="9.140625" style="22" hidden="1"/>
  </cols>
  <sheetData>
    <row r="1" spans="1:15" s="179" customFormat="1" ht="15" x14ac:dyDescent="0.2">
      <c r="A1" s="3" t="s">
        <v>70</v>
      </c>
      <c r="B1" s="4"/>
      <c r="C1" s="5"/>
      <c r="D1" s="5"/>
      <c r="E1" s="5"/>
      <c r="F1" s="5"/>
      <c r="G1" s="5"/>
      <c r="H1" s="5"/>
      <c r="I1" s="6"/>
      <c r="J1" s="7"/>
      <c r="K1" s="57" t="s">
        <v>0</v>
      </c>
      <c r="N1" s="180"/>
      <c r="O1" s="181"/>
    </row>
    <row r="2" spans="1:15" s="182" customFormat="1" ht="15" x14ac:dyDescent="0.2">
      <c r="A2" s="8" t="s">
        <v>213</v>
      </c>
      <c r="B2" s="9"/>
      <c r="C2" s="10"/>
      <c r="D2" s="10"/>
      <c r="E2" s="10"/>
      <c r="F2" s="10"/>
      <c r="G2" s="10"/>
      <c r="H2" s="10"/>
      <c r="I2" s="11"/>
      <c r="J2" s="12"/>
      <c r="K2" s="12"/>
      <c r="N2" s="183"/>
      <c r="O2" s="184"/>
    </row>
    <row r="3" spans="1:15" s="185" customFormat="1" ht="15" x14ac:dyDescent="0.2">
      <c r="A3" s="8" t="s">
        <v>252</v>
      </c>
      <c r="B3" s="9"/>
      <c r="C3" s="10"/>
      <c r="D3" s="10"/>
      <c r="E3" s="10"/>
      <c r="F3" s="10"/>
      <c r="G3" s="10"/>
      <c r="H3" s="10"/>
      <c r="I3" s="11"/>
      <c r="J3" s="13"/>
      <c r="K3" s="13"/>
      <c r="N3" s="186"/>
    </row>
    <row r="4" spans="1:15" s="187" customFormat="1" ht="15" x14ac:dyDescent="0.2">
      <c r="A4" s="8" t="s">
        <v>62</v>
      </c>
      <c r="B4" s="9"/>
      <c r="C4" s="10"/>
      <c r="D4" s="10"/>
      <c r="E4" s="10"/>
      <c r="F4" s="10"/>
      <c r="G4" s="10"/>
      <c r="H4" s="10"/>
      <c r="I4" s="11"/>
      <c r="J4" s="14"/>
      <c r="K4" s="14"/>
      <c r="N4" s="188"/>
    </row>
    <row r="5" spans="1:15" s="18" customFormat="1" x14ac:dyDescent="0.2">
      <c r="A5" s="15" t="s">
        <v>55</v>
      </c>
      <c r="B5" s="16"/>
      <c r="C5" s="16"/>
      <c r="D5" s="16"/>
      <c r="E5" s="16"/>
      <c r="F5" s="16"/>
      <c r="G5" s="16"/>
      <c r="H5" s="16"/>
      <c r="I5" s="17"/>
      <c r="L5" s="189"/>
      <c r="N5" s="65"/>
    </row>
    <row r="6" spans="1:15" ht="15.95" customHeight="1" x14ac:dyDescent="0.2">
      <c r="A6" s="19" t="s">
        <v>66</v>
      </c>
      <c r="I6" s="21"/>
    </row>
    <row r="7" spans="1:15" s="18" customFormat="1" x14ac:dyDescent="0.2">
      <c r="A7" s="23" t="s">
        <v>2</v>
      </c>
      <c r="B7" s="24" t="s">
        <v>31</v>
      </c>
      <c r="C7" s="25"/>
      <c r="D7" s="25"/>
      <c r="E7" s="25"/>
      <c r="F7" s="25"/>
      <c r="G7" s="25"/>
      <c r="H7" s="25"/>
      <c r="I7" s="26"/>
    </row>
    <row r="8" spans="1:15" x14ac:dyDescent="0.2">
      <c r="A8" s="27"/>
      <c r="B8" s="28" t="s">
        <v>11</v>
      </c>
      <c r="C8" s="20" t="s">
        <v>7</v>
      </c>
      <c r="F8" s="398" t="s">
        <v>32</v>
      </c>
      <c r="G8" s="399"/>
      <c r="H8" s="400"/>
      <c r="I8" s="21"/>
      <c r="K8" s="65"/>
    </row>
    <row r="9" spans="1:15" ht="12.95" customHeight="1" x14ac:dyDescent="0.2">
      <c r="A9" s="27"/>
      <c r="B9" s="28" t="s">
        <v>12</v>
      </c>
      <c r="C9" s="20" t="s">
        <v>1</v>
      </c>
      <c r="F9" s="398" t="s">
        <v>32</v>
      </c>
      <c r="G9" s="399"/>
      <c r="H9" s="400"/>
      <c r="I9" s="21"/>
      <c r="K9" s="65"/>
    </row>
    <row r="10" spans="1:15" x14ac:dyDescent="0.2">
      <c r="A10" s="27"/>
      <c r="B10" s="28" t="s">
        <v>13</v>
      </c>
      <c r="C10" s="20" t="s">
        <v>15</v>
      </c>
      <c r="F10" s="401" t="s">
        <v>32</v>
      </c>
      <c r="G10" s="402"/>
      <c r="H10" s="403"/>
      <c r="I10" s="21"/>
    </row>
    <row r="11" spans="1:15" x14ac:dyDescent="0.2">
      <c r="A11" s="27"/>
      <c r="B11" s="28" t="s">
        <v>14</v>
      </c>
      <c r="C11" s="20" t="s">
        <v>16</v>
      </c>
      <c r="F11" s="398" t="s">
        <v>32</v>
      </c>
      <c r="G11" s="399"/>
      <c r="H11" s="400"/>
      <c r="I11" s="21"/>
    </row>
    <row r="12" spans="1:15" x14ac:dyDescent="0.2">
      <c r="A12" s="27"/>
      <c r="B12" s="28" t="s">
        <v>19</v>
      </c>
      <c r="C12" s="28" t="s">
        <v>58</v>
      </c>
      <c r="F12" s="398" t="s">
        <v>32</v>
      </c>
      <c r="G12" s="399"/>
      <c r="H12" s="400"/>
      <c r="I12" s="21"/>
    </row>
    <row r="13" spans="1:15" x14ac:dyDescent="0.2">
      <c r="A13" s="27"/>
      <c r="I13" s="21"/>
    </row>
    <row r="14" spans="1:15" x14ac:dyDescent="0.2">
      <c r="A14" s="15" t="s">
        <v>136</v>
      </c>
      <c r="B14" s="16"/>
      <c r="C14" s="16"/>
      <c r="D14" s="16"/>
      <c r="E14" s="16"/>
      <c r="F14" s="16"/>
      <c r="G14" s="16"/>
      <c r="H14" s="16"/>
      <c r="I14" s="17"/>
      <c r="K14" s="65"/>
    </row>
    <row r="15" spans="1:15" x14ac:dyDescent="0.2">
      <c r="A15" s="27"/>
      <c r="I15" s="21"/>
      <c r="M15" s="366" t="s">
        <v>186</v>
      </c>
      <c r="N15" s="301"/>
    </row>
    <row r="16" spans="1:15" x14ac:dyDescent="0.2">
      <c r="A16" s="23" t="s">
        <v>3</v>
      </c>
      <c r="B16" s="24" t="s">
        <v>140</v>
      </c>
      <c r="F16" s="211" t="s">
        <v>141</v>
      </c>
      <c r="G16" s="212" t="s">
        <v>142</v>
      </c>
      <c r="H16" s="211" t="s">
        <v>141</v>
      </c>
      <c r="I16" s="21"/>
      <c r="M16" s="367">
        <v>43466</v>
      </c>
      <c r="N16" s="366" t="s">
        <v>187</v>
      </c>
    </row>
    <row r="17" spans="1:13" x14ac:dyDescent="0.2">
      <c r="A17" s="27"/>
      <c r="I17" s="21"/>
    </row>
    <row r="18" spans="1:13" x14ac:dyDescent="0.2">
      <c r="A18" s="15" t="s">
        <v>137</v>
      </c>
      <c r="B18" s="16"/>
      <c r="C18" s="16"/>
      <c r="D18" s="16"/>
      <c r="E18" s="16"/>
      <c r="F18" s="16"/>
      <c r="G18" s="16"/>
      <c r="H18" s="16"/>
      <c r="I18" s="17"/>
      <c r="K18" s="65"/>
    </row>
    <row r="19" spans="1:13" ht="18.600000000000001" customHeight="1" x14ac:dyDescent="0.2">
      <c r="A19" s="296" t="s">
        <v>149</v>
      </c>
      <c r="B19" s="191"/>
      <c r="C19" s="191"/>
      <c r="D19" s="191"/>
      <c r="E19" s="191"/>
      <c r="F19" s="191"/>
      <c r="G19" s="191"/>
      <c r="H19" s="191"/>
      <c r="I19" s="29"/>
      <c r="K19" s="65"/>
    </row>
    <row r="20" spans="1:13" s="178" customFormat="1" x14ac:dyDescent="0.2">
      <c r="A20" s="173" t="s">
        <v>4</v>
      </c>
      <c r="B20" s="174" t="s">
        <v>69</v>
      </c>
      <c r="C20" s="175"/>
      <c r="D20" s="175"/>
      <c r="E20" s="175"/>
      <c r="F20" s="176"/>
      <c r="G20" s="175"/>
      <c r="H20" s="175"/>
      <c r="I20" s="177"/>
    </row>
    <row r="21" spans="1:13" s="32" customFormat="1" x14ac:dyDescent="0.2">
      <c r="A21" s="33"/>
      <c r="B21" s="34" t="s">
        <v>11</v>
      </c>
      <c r="C21" s="30" t="s">
        <v>124</v>
      </c>
      <c r="D21" s="30"/>
      <c r="E21" s="30"/>
      <c r="F21" s="192"/>
      <c r="G21" s="30"/>
      <c r="H21" s="30"/>
      <c r="I21" s="172" t="b">
        <v>0</v>
      </c>
      <c r="K21" s="190"/>
      <c r="L21" s="32" t="str">
        <f>B21</f>
        <v>a.</v>
      </c>
      <c r="M21" s="199" t="b">
        <v>0</v>
      </c>
    </row>
    <row r="22" spans="1:13" s="32" customFormat="1" x14ac:dyDescent="0.2">
      <c r="A22" s="35"/>
      <c r="B22" s="34" t="s">
        <v>12</v>
      </c>
      <c r="C22" s="175" t="s">
        <v>168</v>
      </c>
      <c r="D22" s="30"/>
      <c r="E22" s="30"/>
      <c r="F22" s="192"/>
      <c r="I22" s="172" t="b">
        <v>1</v>
      </c>
      <c r="K22" s="190"/>
      <c r="L22" s="32" t="str">
        <f t="shared" ref="L22:L27" si="0">B22</f>
        <v>b.</v>
      </c>
      <c r="M22" s="199" t="b">
        <v>0</v>
      </c>
    </row>
    <row r="23" spans="1:13" s="32" customFormat="1" x14ac:dyDescent="0.2">
      <c r="A23" s="35"/>
      <c r="B23" s="34" t="s">
        <v>13</v>
      </c>
      <c r="C23" s="175" t="s">
        <v>169</v>
      </c>
      <c r="D23" s="30"/>
      <c r="E23" s="30"/>
      <c r="F23" s="192"/>
      <c r="I23" s="172" t="b">
        <v>1</v>
      </c>
      <c r="K23" s="190"/>
      <c r="L23" s="32" t="str">
        <f t="shared" ref="L23" si="1">B23</f>
        <v>c.</v>
      </c>
      <c r="M23" s="323" t="b">
        <v>0</v>
      </c>
    </row>
    <row r="24" spans="1:13" s="32" customFormat="1" x14ac:dyDescent="0.2">
      <c r="A24" s="35"/>
      <c r="B24" s="34" t="s">
        <v>14</v>
      </c>
      <c r="C24" s="175" t="s">
        <v>170</v>
      </c>
      <c r="D24" s="30"/>
      <c r="E24" s="30"/>
      <c r="F24" s="192"/>
      <c r="I24" s="172" t="b">
        <v>1</v>
      </c>
      <c r="K24" s="190"/>
      <c r="L24" s="32" t="str">
        <f t="shared" si="0"/>
        <v>d.</v>
      </c>
      <c r="M24" s="323" t="b">
        <v>0</v>
      </c>
    </row>
    <row r="25" spans="1:13" s="32" customFormat="1" x14ac:dyDescent="0.2">
      <c r="A25" s="35"/>
      <c r="B25" s="34" t="s">
        <v>19</v>
      </c>
      <c r="C25" s="30" t="s">
        <v>160</v>
      </c>
      <c r="D25" s="30"/>
      <c r="E25" s="30"/>
      <c r="F25" s="192"/>
      <c r="I25" s="172" t="b">
        <v>1</v>
      </c>
      <c r="K25" s="190"/>
      <c r="L25" s="32" t="str">
        <f t="shared" si="0"/>
        <v>e.</v>
      </c>
      <c r="M25" s="323" t="b">
        <v>0</v>
      </c>
    </row>
    <row r="26" spans="1:13" s="32" customFormat="1" x14ac:dyDescent="0.2">
      <c r="A26" s="35"/>
      <c r="B26" s="34" t="s">
        <v>20</v>
      </c>
      <c r="C26" s="30" t="s">
        <v>165</v>
      </c>
      <c r="D26" s="30"/>
      <c r="E26" s="30"/>
      <c r="F26" s="192"/>
      <c r="I26" s="172" t="b">
        <v>1</v>
      </c>
      <c r="K26" s="190"/>
      <c r="L26" s="32" t="str">
        <f t="shared" si="0"/>
        <v>f.</v>
      </c>
      <c r="M26" s="323" t="b">
        <v>0</v>
      </c>
    </row>
    <row r="27" spans="1:13" s="32" customFormat="1" x14ac:dyDescent="0.2">
      <c r="A27" s="35"/>
      <c r="B27" s="34" t="s">
        <v>21</v>
      </c>
      <c r="C27" s="30" t="s">
        <v>166</v>
      </c>
      <c r="D27" s="30"/>
      <c r="E27" s="30"/>
      <c r="F27" s="192"/>
      <c r="I27" s="172" t="b">
        <v>1</v>
      </c>
      <c r="K27" s="190"/>
      <c r="L27" s="32" t="str">
        <f t="shared" si="0"/>
        <v>g.</v>
      </c>
      <c r="M27" s="323" t="b">
        <v>0</v>
      </c>
    </row>
    <row r="28" spans="1:13" s="32" customFormat="1" x14ac:dyDescent="0.2">
      <c r="A28" s="35"/>
      <c r="B28" s="34" t="s">
        <v>22</v>
      </c>
      <c r="C28" s="392" t="s">
        <v>243</v>
      </c>
      <c r="D28" s="30"/>
      <c r="E28" s="30"/>
      <c r="F28" s="192"/>
      <c r="I28" s="172" t="b">
        <v>1</v>
      </c>
      <c r="K28" s="190"/>
      <c r="L28" s="32" t="str">
        <f t="shared" ref="L28" si="2">B28</f>
        <v>h.</v>
      </c>
      <c r="M28" s="323" t="b">
        <v>0</v>
      </c>
    </row>
    <row r="29" spans="1:13" s="32" customFormat="1" x14ac:dyDescent="0.2">
      <c r="A29" s="35"/>
      <c r="B29" s="34" t="s">
        <v>23</v>
      </c>
      <c r="C29" s="30" t="s">
        <v>44</v>
      </c>
      <c r="D29" s="30"/>
      <c r="E29" s="30" t="s">
        <v>67</v>
      </c>
      <c r="F29" s="398" t="s">
        <v>32</v>
      </c>
      <c r="G29" s="399"/>
      <c r="H29" s="400"/>
      <c r="I29" s="31"/>
      <c r="K29" s="190"/>
    </row>
    <row r="30" spans="1:13" x14ac:dyDescent="0.2">
      <c r="A30" s="36"/>
      <c r="G30" s="37"/>
      <c r="I30" s="21"/>
      <c r="K30" s="65"/>
    </row>
    <row r="31" spans="1:13" x14ac:dyDescent="0.2">
      <c r="A31" s="15" t="s">
        <v>138</v>
      </c>
      <c r="B31" s="16"/>
      <c r="C31" s="16"/>
      <c r="D31" s="16"/>
      <c r="E31" s="16"/>
      <c r="F31" s="16"/>
      <c r="G31" s="16"/>
      <c r="H31" s="16"/>
      <c r="I31" s="17"/>
    </row>
    <row r="32" spans="1:13" ht="15.95" customHeight="1" x14ac:dyDescent="0.2">
      <c r="A32" s="40" t="s">
        <v>59</v>
      </c>
      <c r="I32" s="21"/>
      <c r="K32" s="65"/>
    </row>
    <row r="33" spans="1:12" ht="15.95" customHeight="1" x14ac:dyDescent="0.2">
      <c r="A33" s="40"/>
      <c r="I33" s="21"/>
      <c r="K33" s="65"/>
      <c r="L33" s="395" t="s">
        <v>210</v>
      </c>
    </row>
    <row r="34" spans="1:12" ht="41.25" customHeight="1" x14ac:dyDescent="0.2">
      <c r="A34" s="23" t="s">
        <v>5</v>
      </c>
      <c r="B34" s="397" t="s">
        <v>219</v>
      </c>
      <c r="C34" s="397"/>
      <c r="D34" s="397"/>
      <c r="E34" s="397"/>
      <c r="F34" s="404"/>
      <c r="G34" s="405"/>
      <c r="H34" s="406"/>
      <c r="I34" s="21"/>
      <c r="K34" s="65"/>
      <c r="L34" s="387" t="s">
        <v>214</v>
      </c>
    </row>
    <row r="35" spans="1:12" ht="15.95" customHeight="1" x14ac:dyDescent="0.2">
      <c r="A35" s="40"/>
      <c r="I35" s="21"/>
      <c r="K35" s="65"/>
      <c r="L35" s="387" t="s">
        <v>209</v>
      </c>
    </row>
    <row r="36" spans="1:12" x14ac:dyDescent="0.2">
      <c r="A36" s="23" t="s">
        <v>6</v>
      </c>
      <c r="B36" s="397" t="s">
        <v>217</v>
      </c>
      <c r="C36" s="397"/>
      <c r="D36" s="397"/>
      <c r="E36" s="397"/>
      <c r="F36" s="203"/>
      <c r="G36" s="39"/>
      <c r="H36" s="39"/>
      <c r="I36" s="21"/>
      <c r="L36" s="65"/>
    </row>
    <row r="37" spans="1:12" x14ac:dyDescent="0.2">
      <c r="A37" s="23"/>
      <c r="B37" s="295"/>
      <c r="C37" s="293"/>
      <c r="D37" s="293"/>
      <c r="E37" s="293"/>
      <c r="F37" s="293"/>
      <c r="G37" s="39"/>
      <c r="H37" s="39"/>
      <c r="I37" s="21"/>
      <c r="L37" s="65"/>
    </row>
    <row r="38" spans="1:12" x14ac:dyDescent="0.2">
      <c r="A38" s="23"/>
      <c r="B38" s="356" t="s">
        <v>225</v>
      </c>
      <c r="C38" s="345"/>
      <c r="D38" s="293"/>
      <c r="E38" s="293"/>
      <c r="F38" s="293"/>
      <c r="G38" s="39"/>
      <c r="H38" s="39"/>
      <c r="I38" s="21"/>
      <c r="L38" s="65"/>
    </row>
    <row r="39" spans="1:12" s="20" customFormat="1" x14ac:dyDescent="0.2">
      <c r="A39" s="36"/>
      <c r="B39" s="358" t="s">
        <v>11</v>
      </c>
      <c r="C39" s="359" t="s">
        <v>150</v>
      </c>
      <c r="D39" s="41"/>
      <c r="F39" s="1"/>
      <c r="G39" s="39"/>
      <c r="H39" s="39"/>
      <c r="I39" s="21"/>
    </row>
    <row r="40" spans="1:12" s="20" customFormat="1" x14ac:dyDescent="0.2">
      <c r="A40" s="36"/>
      <c r="B40" s="358" t="s">
        <v>12</v>
      </c>
      <c r="C40" s="359" t="s">
        <v>151</v>
      </c>
      <c r="F40" s="158"/>
      <c r="G40" s="42"/>
      <c r="I40" s="21"/>
    </row>
    <row r="41" spans="1:12" s="20" customFormat="1" x14ac:dyDescent="0.2">
      <c r="A41" s="36"/>
      <c r="B41" s="358" t="s">
        <v>13</v>
      </c>
      <c r="C41" s="359" t="s">
        <v>123</v>
      </c>
      <c r="F41" s="364" t="str">
        <f>IF(F40="","",F39/F40)</f>
        <v/>
      </c>
      <c r="G41" s="42"/>
      <c r="I41" s="21"/>
    </row>
    <row r="42" spans="1:12" s="20" customFormat="1" x14ac:dyDescent="0.2">
      <c r="A42" s="36"/>
      <c r="B42" s="359"/>
      <c r="C42" s="359"/>
      <c r="F42" s="364"/>
      <c r="G42" s="42"/>
      <c r="I42" s="21"/>
    </row>
    <row r="43" spans="1:12" s="20" customFormat="1" x14ac:dyDescent="0.2">
      <c r="A43" s="36"/>
      <c r="B43" s="379" t="s">
        <v>204</v>
      </c>
      <c r="C43" s="359"/>
      <c r="G43" s="42"/>
      <c r="I43" s="21"/>
    </row>
    <row r="44" spans="1:12" s="20" customFormat="1" x14ac:dyDescent="0.2">
      <c r="A44" s="36"/>
      <c r="B44" s="358" t="s">
        <v>14</v>
      </c>
      <c r="C44" s="359" t="s">
        <v>193</v>
      </c>
      <c r="F44" s="158"/>
      <c r="G44" s="42"/>
      <c r="I44" s="21"/>
    </row>
    <row r="45" spans="1:12" s="20" customFormat="1" x14ac:dyDescent="0.2">
      <c r="A45" s="36"/>
      <c r="B45" s="358" t="s">
        <v>19</v>
      </c>
      <c r="C45" s="359" t="s">
        <v>194</v>
      </c>
      <c r="F45" s="158"/>
      <c r="G45" s="42"/>
      <c r="I45" s="21"/>
    </row>
    <row r="46" spans="1:12" s="20" customFormat="1" x14ac:dyDescent="0.2">
      <c r="A46" s="36"/>
      <c r="B46" s="346" t="s">
        <v>20</v>
      </c>
      <c r="C46" s="347" t="s">
        <v>123</v>
      </c>
      <c r="F46" s="365" t="str">
        <f>IF(F45="","",F44/F45)</f>
        <v/>
      </c>
      <c r="G46" s="42"/>
      <c r="I46" s="21"/>
    </row>
    <row r="47" spans="1:12" ht="14.1" customHeight="1" x14ac:dyDescent="0.2">
      <c r="A47" s="36"/>
      <c r="B47" s="43"/>
      <c r="C47" s="44"/>
      <c r="F47" s="46"/>
      <c r="G47" s="45"/>
      <c r="H47" s="46"/>
      <c r="I47" s="21"/>
    </row>
    <row r="48" spans="1:12" x14ac:dyDescent="0.2">
      <c r="A48" s="15" t="s">
        <v>139</v>
      </c>
      <c r="B48" s="16"/>
      <c r="C48" s="16"/>
      <c r="D48" s="16"/>
      <c r="E48" s="16"/>
      <c r="F48" s="16"/>
      <c r="G48" s="16"/>
      <c r="H48" s="16"/>
      <c r="I48" s="17"/>
      <c r="K48" s="74"/>
    </row>
    <row r="49" spans="1:11" ht="15.95" customHeight="1" x14ac:dyDescent="0.2">
      <c r="A49" s="360" t="s">
        <v>185</v>
      </c>
      <c r="B49" s="361"/>
      <c r="C49" s="361"/>
      <c r="D49" s="28"/>
      <c r="F49" s="25"/>
      <c r="G49" s="25"/>
      <c r="H49" s="25"/>
      <c r="I49" s="26"/>
      <c r="K49" s="74"/>
    </row>
    <row r="50" spans="1:11" x14ac:dyDescent="0.2">
      <c r="A50" s="386" t="s">
        <v>82</v>
      </c>
      <c r="B50" s="47" t="s">
        <v>182</v>
      </c>
      <c r="C50" s="41"/>
      <c r="I50" s="48"/>
      <c r="J50" s="49"/>
      <c r="K50" s="65"/>
    </row>
    <row r="51" spans="1:11" x14ac:dyDescent="0.2">
      <c r="A51" s="362"/>
      <c r="B51" s="47"/>
      <c r="C51" s="363" t="s">
        <v>182</v>
      </c>
      <c r="F51" s="171"/>
      <c r="I51" s="48"/>
      <c r="J51" s="49"/>
      <c r="K51" s="65"/>
    </row>
    <row r="52" spans="1:11" ht="12.95" customHeight="1" x14ac:dyDescent="0.2">
      <c r="A52" s="50"/>
      <c r="B52" s="51" t="s">
        <v>11</v>
      </c>
      <c r="C52" s="200"/>
      <c r="H52" s="52"/>
      <c r="I52" s="48"/>
      <c r="J52" s="49"/>
      <c r="K52" s="65"/>
    </row>
    <row r="53" spans="1:11" x14ac:dyDescent="0.2">
      <c r="A53" s="53"/>
      <c r="B53" s="51" t="s">
        <v>12</v>
      </c>
      <c r="C53" s="200"/>
      <c r="H53" s="52"/>
      <c r="I53" s="48"/>
      <c r="J53" s="49"/>
      <c r="K53" s="65"/>
    </row>
    <row r="54" spans="1:11" x14ac:dyDescent="0.2">
      <c r="A54" s="50"/>
      <c r="B54" s="51" t="s">
        <v>13</v>
      </c>
      <c r="C54" s="200"/>
      <c r="H54" s="52"/>
      <c r="I54" s="48"/>
      <c r="J54" s="49"/>
      <c r="K54" s="65"/>
    </row>
    <row r="55" spans="1:11" x14ac:dyDescent="0.2">
      <c r="A55" s="50"/>
      <c r="B55" s="51" t="s">
        <v>14</v>
      </c>
      <c r="C55" s="200"/>
      <c r="H55" s="52"/>
      <c r="I55" s="48"/>
      <c r="J55" s="49"/>
      <c r="K55" s="65"/>
    </row>
    <row r="56" spans="1:11" x14ac:dyDescent="0.2">
      <c r="A56" s="50"/>
      <c r="B56" s="51" t="s">
        <v>19</v>
      </c>
      <c r="C56" s="200"/>
      <c r="H56" s="52"/>
      <c r="I56" s="48"/>
      <c r="J56" s="49"/>
      <c r="K56" s="65"/>
    </row>
    <row r="57" spans="1:11" x14ac:dyDescent="0.2">
      <c r="A57" s="50"/>
      <c r="B57" s="44" t="s">
        <v>20</v>
      </c>
      <c r="C57" s="200"/>
      <c r="H57" s="52"/>
      <c r="I57" s="48"/>
      <c r="J57" s="49"/>
      <c r="K57" s="65"/>
    </row>
    <row r="58" spans="1:11" x14ac:dyDescent="0.2">
      <c r="A58" s="50"/>
      <c r="B58" s="44" t="s">
        <v>21</v>
      </c>
      <c r="C58" s="200"/>
      <c r="H58" s="52"/>
      <c r="I58" s="48"/>
      <c r="J58" s="49"/>
      <c r="K58" s="65"/>
    </row>
    <row r="59" spans="1:11" x14ac:dyDescent="0.2">
      <c r="A59" s="50"/>
      <c r="B59" s="44" t="s">
        <v>22</v>
      </c>
      <c r="C59" s="200"/>
      <c r="H59" s="52"/>
      <c r="I59" s="48"/>
      <c r="J59" s="49"/>
      <c r="K59" s="65"/>
    </row>
    <row r="60" spans="1:11" x14ac:dyDescent="0.2">
      <c r="A60" s="50"/>
      <c r="B60" s="44" t="s">
        <v>23</v>
      </c>
      <c r="C60" s="200"/>
      <c r="H60" s="52"/>
      <c r="I60" s="48"/>
      <c r="J60" s="49"/>
      <c r="K60" s="65"/>
    </row>
    <row r="61" spans="1:11" x14ac:dyDescent="0.2">
      <c r="A61" s="50"/>
      <c r="B61" s="44" t="s">
        <v>24</v>
      </c>
      <c r="C61" s="200"/>
      <c r="H61" s="52"/>
      <c r="I61" s="48"/>
      <c r="J61" s="49"/>
      <c r="K61" s="65"/>
    </row>
    <row r="62" spans="1:11" x14ac:dyDescent="0.2">
      <c r="A62" s="50"/>
      <c r="B62" s="44" t="s">
        <v>25</v>
      </c>
      <c r="C62" s="200"/>
      <c r="H62" s="52"/>
      <c r="I62" s="48"/>
      <c r="J62" s="49"/>
      <c r="K62" s="65"/>
    </row>
    <row r="63" spans="1:11" ht="12.6" customHeight="1" x14ac:dyDescent="0.2">
      <c r="A63" s="50"/>
      <c r="B63" s="44" t="s">
        <v>26</v>
      </c>
      <c r="C63" s="200"/>
      <c r="H63" s="52"/>
      <c r="I63" s="48"/>
      <c r="J63" s="49"/>
      <c r="K63" s="65"/>
    </row>
    <row r="64" spans="1:11" ht="12.6" customHeight="1" x14ac:dyDescent="0.2">
      <c r="A64" s="50"/>
      <c r="B64" s="54" t="s">
        <v>27</v>
      </c>
      <c r="C64" s="200"/>
      <c r="H64" s="52"/>
      <c r="I64" s="48"/>
      <c r="J64" s="49"/>
      <c r="K64" s="65"/>
    </row>
    <row r="65" spans="1:11" x14ac:dyDescent="0.2">
      <c r="A65" s="50"/>
      <c r="B65" s="44" t="s">
        <v>28</v>
      </c>
      <c r="C65" s="200"/>
      <c r="H65" s="52"/>
      <c r="I65" s="48"/>
      <c r="J65" s="49"/>
      <c r="K65" s="65"/>
    </row>
    <row r="66" spans="1:11" x14ac:dyDescent="0.2">
      <c r="A66" s="50"/>
      <c r="B66" s="44" t="s">
        <v>29</v>
      </c>
      <c r="C66" s="200"/>
      <c r="H66" s="52"/>
      <c r="I66" s="48"/>
      <c r="J66" s="49"/>
      <c r="K66" s="65"/>
    </row>
    <row r="67" spans="1:11" x14ac:dyDescent="0.2">
      <c r="A67" s="50"/>
      <c r="B67" s="44" t="s">
        <v>30</v>
      </c>
      <c r="C67" s="200"/>
      <c r="H67" s="52"/>
      <c r="I67" s="48"/>
      <c r="J67" s="49"/>
      <c r="K67" s="65"/>
    </row>
    <row r="68" spans="1:11" x14ac:dyDescent="0.2">
      <c r="A68" s="50"/>
      <c r="B68" s="55"/>
      <c r="C68" s="56"/>
      <c r="D68" s="56"/>
      <c r="E68" s="38"/>
      <c r="H68" s="52"/>
      <c r="I68" s="48"/>
      <c r="J68" s="49"/>
      <c r="K68" s="65"/>
    </row>
    <row r="69" spans="1:11" ht="13.5" thickBot="1" x14ac:dyDescent="0.25">
      <c r="A69" s="153"/>
      <c r="B69" s="154"/>
      <c r="C69" s="154"/>
      <c r="D69" s="154"/>
      <c r="E69" s="155"/>
      <c r="F69" s="155"/>
      <c r="G69" s="155"/>
      <c r="H69" s="156"/>
      <c r="I69" s="157"/>
      <c r="J69" s="49"/>
      <c r="K69" s="65"/>
    </row>
    <row r="70" spans="1:11" x14ac:dyDescent="0.2">
      <c r="A70" s="159"/>
      <c r="B70" s="160"/>
      <c r="C70" s="160"/>
      <c r="D70" s="160"/>
      <c r="E70" s="161"/>
      <c r="F70" s="161"/>
      <c r="G70" s="161"/>
      <c r="H70" s="162"/>
      <c r="I70" s="394" t="s">
        <v>253</v>
      </c>
      <c r="J70" s="49"/>
      <c r="K70" s="65"/>
    </row>
    <row r="71" spans="1:11" x14ac:dyDescent="0.2">
      <c r="A71" s="159"/>
      <c r="B71" s="160"/>
      <c r="C71" s="160"/>
      <c r="D71" s="160"/>
      <c r="E71" s="161"/>
      <c r="F71" s="161"/>
      <c r="G71" s="161"/>
      <c r="H71" s="162"/>
      <c r="I71" s="163"/>
      <c r="J71" s="49"/>
      <c r="K71" s="65"/>
    </row>
    <row r="72" spans="1:11" x14ac:dyDescent="0.2">
      <c r="A72" s="44"/>
      <c r="B72" s="44"/>
      <c r="C72" s="44"/>
      <c r="D72" s="44"/>
      <c r="F72" s="52"/>
      <c r="G72" s="52"/>
      <c r="H72" s="52"/>
      <c r="I72" s="52"/>
      <c r="J72" s="49"/>
      <c r="K72" s="65"/>
    </row>
    <row r="73" spans="1:11" hidden="1" x14ac:dyDescent="0.2">
      <c r="A73" s="57" t="s">
        <v>0</v>
      </c>
      <c r="F73" s="52"/>
      <c r="G73" s="52"/>
      <c r="H73" s="52"/>
      <c r="I73" s="52"/>
      <c r="J73" s="49"/>
    </row>
    <row r="74" spans="1:11" hidden="1" x14ac:dyDescent="0.2">
      <c r="F74" s="52"/>
      <c r="G74" s="52"/>
      <c r="H74" s="52"/>
      <c r="I74" s="52"/>
      <c r="J74" s="49"/>
    </row>
  </sheetData>
  <sheetProtection algorithmName="SHA-512" hashValue="xItBNrR5r9X8IWz3ec31o/xyFvlf/V45N2rwMt5eihSacYUptGoG/KfUy7yKChPAYw2IlPvKp40ZvULJ0BXEUA==" saltValue="pHpWHADXXv/sHFHY53d4Lw==" spinCount="100000" sheet="1" objects="1" scenarios="1" selectLockedCells="1"/>
  <dataConsolidate/>
  <mergeCells count="9">
    <mergeCell ref="B36:E36"/>
    <mergeCell ref="F29:H29"/>
    <mergeCell ref="F8:H8"/>
    <mergeCell ref="F9:H9"/>
    <mergeCell ref="F10:H10"/>
    <mergeCell ref="F11:H11"/>
    <mergeCell ref="F12:H12"/>
    <mergeCell ref="B34:E34"/>
    <mergeCell ref="F34:H34"/>
  </mergeCells>
  <phoneticPr fontId="30" type="noConversion"/>
  <dataValidations count="6">
    <dataValidation allowBlank="1" showInputMessage="1" showErrorMessage="1" errorTitle="Number Format" error="Reported values should be only whole numbers and be no more than 50 hours. " sqref="H40:H46 F41:F42 F46" xr:uid="{7002E91A-54C6-466F-B3F2-D3D6CA567BDF}"/>
    <dataValidation type="date" errorStyle="warning" operator="greaterThan" allowBlank="1" showErrorMessage="1" error="This field should be in a date format" sqref="F47 H47" xr:uid="{C39339D5-1FFC-48E9-8B80-75818BEEE06A}">
      <formula1>43466</formula1>
    </dataValidation>
    <dataValidation type="decimal" operator="greaterThan" allowBlank="1" showInputMessage="1" showErrorMessage="1" sqref="G30" xr:uid="{5BDBF9D7-B782-4563-ACB0-62176854C397}">
      <formula1>-1</formula1>
    </dataValidation>
    <dataValidation type="date" errorStyle="warning" operator="greaterThanOrEqual" allowBlank="1" showErrorMessage="1" error="This field should be in a date format and should be no earlier than January 1, 2019." sqref="H16" xr:uid="{F8D1BAEA-69AD-4D7D-A198-D2E4E1B336EE}">
      <formula1>M16</formula1>
    </dataValidation>
    <dataValidation type="date" errorStyle="warning" operator="greaterThanOrEqual" allowBlank="1" showErrorMessage="1" error="This field should be in a date format and should be no earlier than January 1, 2019." sqref="F16" xr:uid="{0C88B106-941D-4529-871D-58DFFAB46F3A}">
      <formula1>$M$16</formula1>
    </dataValidation>
    <dataValidation type="list" allowBlank="1" showInputMessage="1" showErrorMessage="1" sqref="F34" xr:uid="{88CF013E-3AC5-4BEF-B4BC-B64DBE5AF1F0}">
      <formula1>$L$34:$L$35</formula1>
    </dataValidation>
  </dataValidations>
  <printOptions horizontalCentered="1"/>
  <pageMargins left="0.25" right="0.25" top="0.6" bottom="0.6" header="0.25" footer="0.25"/>
  <pageSetup scale="60" pageOrder="overThenDown" orientation="portrait" r:id="rId1"/>
  <headerFooter>
    <oddHeader>&amp;C&amp;"Arial,Bold"&amp;10Draft and Confidential&amp;R&amp;"Arial,Regular"&amp;10&amp;D</oddHeader>
    <oddFooter>&amp;L&amp;"Arial,Regular"&amp;10&amp;A&amp;C&amp;"Arial,Bold"&amp;10Milliman&amp;R&amp;"Arial,Regular"&amp;10Page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5</xdr:col>
                    <xdr:colOff>190500</xdr:colOff>
                    <xdr:row>20</xdr:row>
                    <xdr:rowOff>0</xdr:rowOff>
                  </from>
                  <to>
                    <xdr:col>5</xdr:col>
                    <xdr:colOff>790575</xdr:colOff>
                    <xdr:row>21</xdr:row>
                    <xdr:rowOff>0</xdr:rowOff>
                  </to>
                </anchor>
              </controlPr>
            </control>
          </mc:Choice>
        </mc:AlternateContent>
        <mc:AlternateContent xmlns:mc="http://schemas.openxmlformats.org/markup-compatibility/2006">
          <mc:Choice Requires="x14">
            <control shapeId="2057" r:id="rId5" name="Check Box 9">
              <controlPr locked="0" defaultSize="0" autoFill="0" autoLine="0" autoPict="0">
                <anchor moveWithCells="1">
                  <from>
                    <xdr:col>5</xdr:col>
                    <xdr:colOff>190500</xdr:colOff>
                    <xdr:row>21</xdr:row>
                    <xdr:rowOff>9525</xdr:rowOff>
                  </from>
                  <to>
                    <xdr:col>5</xdr:col>
                    <xdr:colOff>790575</xdr:colOff>
                    <xdr:row>22</xdr:row>
                    <xdr:rowOff>0</xdr:rowOff>
                  </to>
                </anchor>
              </controlPr>
            </control>
          </mc:Choice>
        </mc:AlternateContent>
        <mc:AlternateContent xmlns:mc="http://schemas.openxmlformats.org/markup-compatibility/2006">
          <mc:Choice Requires="x14">
            <control shapeId="2062" r:id="rId6" name="Check Box 14">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68" r:id="rId7" name="Check Box 20">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70" r:id="rId8" name="Check Box 22">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72" r:id="rId9" name="Check Box 24">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74" r:id="rId10" name="Check Box 26">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76" r:id="rId11" name="Check Box 28">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78" r:id="rId12" name="Check Box 30">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80" r:id="rId13" name="Check Box 32">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86" r:id="rId14" name="Check Box 38">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88" r:id="rId15" name="Check Box 40">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90" r:id="rId16" name="Check Box 42">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92" r:id="rId17" name="Check Box 44">
              <controlPr locked="0" defaultSize="0" autoFill="0" autoLine="0" autoPict="0">
                <anchor moveWithCells="1">
                  <from>
                    <xdr:col>5</xdr:col>
                    <xdr:colOff>180975</xdr:colOff>
                    <xdr:row>29</xdr:row>
                    <xdr:rowOff>0</xdr:rowOff>
                  </from>
                  <to>
                    <xdr:col>5</xdr:col>
                    <xdr:colOff>771525</xdr:colOff>
                    <xdr:row>29</xdr:row>
                    <xdr:rowOff>0</xdr:rowOff>
                  </to>
                </anchor>
              </controlPr>
            </control>
          </mc:Choice>
        </mc:AlternateContent>
        <mc:AlternateContent xmlns:mc="http://schemas.openxmlformats.org/markup-compatibility/2006">
          <mc:Choice Requires="x14">
            <control shapeId="2093" r:id="rId18" name="Check Box 45">
              <controlPr locked="0" defaultSize="0" autoFill="0" autoLine="0" autoPict="0">
                <anchor moveWithCells="1">
                  <from>
                    <xdr:col>5</xdr:col>
                    <xdr:colOff>190500</xdr:colOff>
                    <xdr:row>26</xdr:row>
                    <xdr:rowOff>9525</xdr:rowOff>
                  </from>
                  <to>
                    <xdr:col>5</xdr:col>
                    <xdr:colOff>790575</xdr:colOff>
                    <xdr:row>27</xdr:row>
                    <xdr:rowOff>0</xdr:rowOff>
                  </to>
                </anchor>
              </controlPr>
            </control>
          </mc:Choice>
        </mc:AlternateContent>
        <mc:AlternateContent xmlns:mc="http://schemas.openxmlformats.org/markup-compatibility/2006">
          <mc:Choice Requires="x14">
            <control shapeId="2095" r:id="rId19" name="Check Box 47">
              <controlPr locked="0" defaultSize="0" autoFill="0" autoLine="0" autoPict="0">
                <anchor moveWithCells="1">
                  <from>
                    <xdr:col>5</xdr:col>
                    <xdr:colOff>190500</xdr:colOff>
                    <xdr:row>25</xdr:row>
                    <xdr:rowOff>9525</xdr:rowOff>
                  </from>
                  <to>
                    <xdr:col>5</xdr:col>
                    <xdr:colOff>790575</xdr:colOff>
                    <xdr:row>26</xdr:row>
                    <xdr:rowOff>0</xdr:rowOff>
                  </to>
                </anchor>
              </controlPr>
            </control>
          </mc:Choice>
        </mc:AlternateContent>
        <mc:AlternateContent xmlns:mc="http://schemas.openxmlformats.org/markup-compatibility/2006">
          <mc:Choice Requires="x14">
            <control shapeId="2096" r:id="rId20" name="Check Box 48">
              <controlPr locked="0" defaultSize="0" autoFill="0" autoLine="0" autoPict="0">
                <anchor moveWithCells="1">
                  <from>
                    <xdr:col>5</xdr:col>
                    <xdr:colOff>190500</xdr:colOff>
                    <xdr:row>24</xdr:row>
                    <xdr:rowOff>9525</xdr:rowOff>
                  </from>
                  <to>
                    <xdr:col>5</xdr:col>
                    <xdr:colOff>790575</xdr:colOff>
                    <xdr:row>25</xdr:row>
                    <xdr:rowOff>0</xdr:rowOff>
                  </to>
                </anchor>
              </controlPr>
            </control>
          </mc:Choice>
        </mc:AlternateContent>
        <mc:AlternateContent xmlns:mc="http://schemas.openxmlformats.org/markup-compatibility/2006">
          <mc:Choice Requires="x14">
            <control shapeId="2097" r:id="rId21" name="Check Box 49">
              <controlPr locked="0" defaultSize="0" autoFill="0" autoLine="0" autoPict="0">
                <anchor moveWithCells="1">
                  <from>
                    <xdr:col>5</xdr:col>
                    <xdr:colOff>190500</xdr:colOff>
                    <xdr:row>23</xdr:row>
                    <xdr:rowOff>9525</xdr:rowOff>
                  </from>
                  <to>
                    <xdr:col>5</xdr:col>
                    <xdr:colOff>790575</xdr:colOff>
                    <xdr:row>24</xdr:row>
                    <xdr:rowOff>0</xdr:rowOff>
                  </to>
                </anchor>
              </controlPr>
            </control>
          </mc:Choice>
        </mc:AlternateContent>
        <mc:AlternateContent xmlns:mc="http://schemas.openxmlformats.org/markup-compatibility/2006">
          <mc:Choice Requires="x14">
            <control shapeId="2098" r:id="rId22" name="Check Box 50">
              <controlPr locked="0" defaultSize="0" autoFill="0" autoLine="0" autoPict="0">
                <anchor moveWithCells="1">
                  <from>
                    <xdr:col>5</xdr:col>
                    <xdr:colOff>190500</xdr:colOff>
                    <xdr:row>22</xdr:row>
                    <xdr:rowOff>9525</xdr:rowOff>
                  </from>
                  <to>
                    <xdr:col>5</xdr:col>
                    <xdr:colOff>790575</xdr:colOff>
                    <xdr:row>23</xdr:row>
                    <xdr:rowOff>0</xdr:rowOff>
                  </to>
                </anchor>
              </controlPr>
            </control>
          </mc:Choice>
        </mc:AlternateContent>
        <mc:AlternateContent xmlns:mc="http://schemas.openxmlformats.org/markup-compatibility/2006">
          <mc:Choice Requires="x14">
            <control shapeId="2099" r:id="rId23" name="Check Box 51">
              <controlPr locked="0" defaultSize="0" autoFill="0" autoLine="0" autoPict="0">
                <anchor moveWithCells="1">
                  <from>
                    <xdr:col>5</xdr:col>
                    <xdr:colOff>190500</xdr:colOff>
                    <xdr:row>27</xdr:row>
                    <xdr:rowOff>9525</xdr:rowOff>
                  </from>
                  <to>
                    <xdr:col>5</xdr:col>
                    <xdr:colOff>790575</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FD65-8276-4832-9051-4B1A88B25745}">
  <sheetPr codeName="Sheet11">
    <pageSetUpPr fitToPage="1"/>
  </sheetPr>
  <dimension ref="A1:J69"/>
  <sheetViews>
    <sheetView showGridLines="0" zoomScaleNormal="100" workbookViewId="0">
      <selection activeCell="D11" sqref="D11"/>
    </sheetView>
  </sheetViews>
  <sheetFormatPr defaultColWidth="0" defaultRowHeight="12.75" zeroHeight="1" x14ac:dyDescent="0.2"/>
  <cols>
    <col min="1" max="1" width="5.5703125" style="257" customWidth="1"/>
    <col min="2" max="2" width="5.5703125" style="226" customWidth="1"/>
    <col min="3" max="3" width="65" style="226" bestFit="1" customWidth="1"/>
    <col min="4" max="6" width="20.42578125" style="226" customWidth="1"/>
    <col min="7" max="7" width="1.42578125" style="226" customWidth="1"/>
    <col min="8" max="8" width="1.140625" style="226" customWidth="1"/>
    <col min="9" max="9" width="8.5703125" style="218" hidden="1"/>
    <col min="10" max="10" width="8.5703125" style="369" hidden="1"/>
    <col min="11" max="16384" width="8.5703125" style="218" hidden="1"/>
  </cols>
  <sheetData>
    <row r="1" spans="1:10" x14ac:dyDescent="0.2">
      <c r="A1" s="215" t="str">
        <f>'A. General'!$A$1</f>
        <v>State of Ohio - Department of Developmental Disabilities</v>
      </c>
      <c r="B1" s="216"/>
      <c r="C1" s="217"/>
      <c r="D1" s="217"/>
      <c r="E1" s="217"/>
      <c r="F1" s="217"/>
      <c r="G1" s="314"/>
      <c r="H1" s="218"/>
      <c r="I1" s="218" t="s">
        <v>0</v>
      </c>
    </row>
    <row r="2" spans="1:10" x14ac:dyDescent="0.2">
      <c r="A2" s="219" t="str">
        <f>'A. General'!$A$2</f>
        <v>Work and Non-Work Service Rate Setting</v>
      </c>
      <c r="B2" s="220"/>
      <c r="C2" s="221"/>
      <c r="D2" s="221"/>
      <c r="E2" s="221"/>
      <c r="F2" s="221"/>
      <c r="G2" s="315"/>
      <c r="H2" s="218"/>
    </row>
    <row r="3" spans="1:10" x14ac:dyDescent="0.2">
      <c r="A3" s="222" t="str">
        <f>'A. General'!A3</f>
        <v>Provider Cost and Wage Survey</v>
      </c>
      <c r="B3" s="223"/>
      <c r="C3" s="221"/>
      <c r="D3" s="221"/>
      <c r="E3" s="221"/>
      <c r="F3" s="221"/>
      <c r="G3" s="315"/>
      <c r="H3" s="218"/>
    </row>
    <row r="4" spans="1:10" x14ac:dyDescent="0.2">
      <c r="A4" s="222" t="s">
        <v>216</v>
      </c>
      <c r="B4" s="223"/>
      <c r="C4" s="221"/>
      <c r="D4" s="221"/>
      <c r="E4" s="221"/>
      <c r="F4" s="221"/>
      <c r="G4" s="315"/>
      <c r="H4" s="218"/>
    </row>
    <row r="5" spans="1:10" x14ac:dyDescent="0.2">
      <c r="A5" s="224" t="s">
        <v>215</v>
      </c>
      <c r="B5" s="225"/>
      <c r="C5" s="225"/>
      <c r="D5" s="225"/>
      <c r="E5" s="225"/>
      <c r="F5" s="225"/>
      <c r="G5" s="316"/>
      <c r="H5" s="218"/>
    </row>
    <row r="6" spans="1:10" x14ac:dyDescent="0.2">
      <c r="A6" s="390" t="s">
        <v>220</v>
      </c>
      <c r="G6" s="317"/>
      <c r="H6" s="228"/>
    </row>
    <row r="7" spans="1:10" x14ac:dyDescent="0.2">
      <c r="A7" s="40"/>
      <c r="G7" s="317"/>
      <c r="H7" s="228"/>
    </row>
    <row r="8" spans="1:10" s="232" customFormat="1" x14ac:dyDescent="0.2">
      <c r="A8" s="214" t="str">
        <f>"Reported information for this worksheet: as of 9/1/2022"</f>
        <v>Reported information for this worksheet: as of 9/1/2022</v>
      </c>
      <c r="B8" s="230"/>
      <c r="C8" s="230"/>
      <c r="D8" s="230"/>
      <c r="E8" s="230"/>
      <c r="F8" s="230"/>
      <c r="G8" s="319"/>
      <c r="H8" s="231"/>
      <c r="J8" s="369"/>
    </row>
    <row r="9" spans="1:10" ht="51" x14ac:dyDescent="0.2">
      <c r="A9" s="235"/>
      <c r="B9" s="236" t="s">
        <v>221</v>
      </c>
      <c r="C9" s="237"/>
      <c r="D9" s="382" t="s">
        <v>240</v>
      </c>
      <c r="E9" s="382" t="s">
        <v>234</v>
      </c>
      <c r="F9" s="382" t="s">
        <v>233</v>
      </c>
      <c r="G9" s="317"/>
      <c r="H9" s="228"/>
    </row>
    <row r="10" spans="1:10" x14ac:dyDescent="0.2">
      <c r="A10" s="239" t="s">
        <v>2</v>
      </c>
      <c r="B10" s="240" t="s">
        <v>72</v>
      </c>
      <c r="C10" s="241"/>
      <c r="D10" s="227"/>
      <c r="E10" s="227"/>
      <c r="F10" s="227"/>
      <c r="G10" s="317"/>
      <c r="H10" s="228"/>
      <c r="J10" s="369" t="s">
        <v>72</v>
      </c>
    </row>
    <row r="11" spans="1:10" x14ac:dyDescent="0.2">
      <c r="A11" s="242"/>
      <c r="B11" s="243"/>
      <c r="C11" s="243" t="s">
        <v>73</v>
      </c>
      <c r="D11" s="209"/>
      <c r="E11" s="209"/>
      <c r="F11" s="380">
        <f>SUM(D11:E11)</f>
        <v>0</v>
      </c>
      <c r="G11" s="320"/>
      <c r="H11" s="244"/>
      <c r="J11" s="369" t="s">
        <v>72</v>
      </c>
    </row>
    <row r="12" spans="1:10" x14ac:dyDescent="0.2">
      <c r="A12" s="242"/>
      <c r="B12" s="243"/>
      <c r="C12" s="243" t="s">
        <v>74</v>
      </c>
      <c r="D12" s="209"/>
      <c r="E12" s="209"/>
      <c r="F12" s="380">
        <f t="shared" ref="F12:F15" si="0">SUM(D12:E12)</f>
        <v>0</v>
      </c>
      <c r="G12" s="320"/>
      <c r="H12" s="244"/>
      <c r="J12" s="369" t="s">
        <v>72</v>
      </c>
    </row>
    <row r="13" spans="1:10" x14ac:dyDescent="0.2">
      <c r="A13" s="242"/>
      <c r="B13" s="243"/>
      <c r="C13" s="243" t="s">
        <v>75</v>
      </c>
      <c r="D13" s="209"/>
      <c r="E13" s="209"/>
      <c r="F13" s="380">
        <f t="shared" si="0"/>
        <v>0</v>
      </c>
      <c r="G13" s="320"/>
      <c r="H13" s="244"/>
      <c r="J13" s="369" t="s">
        <v>72</v>
      </c>
    </row>
    <row r="14" spans="1:10" x14ac:dyDescent="0.2">
      <c r="A14" s="242"/>
      <c r="B14" s="243"/>
      <c r="C14" s="243" t="s">
        <v>76</v>
      </c>
      <c r="D14" s="209"/>
      <c r="E14" s="209"/>
      <c r="F14" s="380">
        <f t="shared" si="0"/>
        <v>0</v>
      </c>
      <c r="G14" s="320"/>
      <c r="H14" s="244"/>
      <c r="J14" s="369" t="s">
        <v>72</v>
      </c>
    </row>
    <row r="15" spans="1:10" x14ac:dyDescent="0.2">
      <c r="A15" s="242"/>
      <c r="B15" s="243"/>
      <c r="C15" s="243" t="s">
        <v>77</v>
      </c>
      <c r="D15" s="209"/>
      <c r="E15" s="209"/>
      <c r="F15" s="380">
        <f t="shared" si="0"/>
        <v>0</v>
      </c>
      <c r="G15" s="320"/>
      <c r="H15" s="244"/>
      <c r="J15" s="369" t="s">
        <v>72</v>
      </c>
    </row>
    <row r="16" spans="1:10" x14ac:dyDescent="0.2">
      <c r="A16" s="239" t="s">
        <v>3</v>
      </c>
      <c r="B16" s="240" t="s">
        <v>78</v>
      </c>
      <c r="C16" s="243"/>
      <c r="D16" s="227"/>
      <c r="E16" s="227"/>
      <c r="F16" s="227"/>
      <c r="G16" s="320"/>
      <c r="H16" s="244"/>
    </row>
    <row r="17" spans="1:10" x14ac:dyDescent="0.2">
      <c r="A17" s="242"/>
      <c r="B17" s="243"/>
      <c r="C17" s="245" t="s">
        <v>79</v>
      </c>
      <c r="D17" s="209"/>
      <c r="E17" s="209"/>
      <c r="F17" s="380">
        <f t="shared" ref="F17:F19" si="1">SUM(D17:E17)</f>
        <v>0</v>
      </c>
      <c r="G17" s="320"/>
      <c r="H17" s="244"/>
      <c r="J17" s="369" t="s">
        <v>78</v>
      </c>
    </row>
    <row r="18" spans="1:10" x14ac:dyDescent="0.2">
      <c r="A18" s="242"/>
      <c r="B18" s="243"/>
      <c r="C18" s="245" t="s">
        <v>80</v>
      </c>
      <c r="D18" s="209"/>
      <c r="E18" s="209"/>
      <c r="F18" s="380">
        <f t="shared" si="1"/>
        <v>0</v>
      </c>
      <c r="G18" s="320"/>
      <c r="H18" s="244"/>
      <c r="J18" s="369" t="s">
        <v>78</v>
      </c>
    </row>
    <row r="19" spans="1:10" x14ac:dyDescent="0.2">
      <c r="A19" s="242"/>
      <c r="B19" s="243"/>
      <c r="C19" s="245" t="s">
        <v>81</v>
      </c>
      <c r="D19" s="209"/>
      <c r="E19" s="209"/>
      <c r="F19" s="380">
        <f t="shared" si="1"/>
        <v>0</v>
      </c>
      <c r="G19" s="320"/>
      <c r="H19" s="244"/>
      <c r="J19" s="369" t="s">
        <v>78</v>
      </c>
    </row>
    <row r="20" spans="1:10" x14ac:dyDescent="0.2">
      <c r="A20" s="239" t="s">
        <v>4</v>
      </c>
      <c r="B20" s="246" t="s">
        <v>98</v>
      </c>
      <c r="C20" s="247"/>
      <c r="D20" s="227"/>
      <c r="E20" s="227"/>
      <c r="F20" s="227"/>
      <c r="G20" s="320"/>
      <c r="H20" s="244"/>
    </row>
    <row r="21" spans="1:10" x14ac:dyDescent="0.2">
      <c r="A21" s="242"/>
      <c r="B21" s="247"/>
      <c r="C21" s="247" t="s">
        <v>83</v>
      </c>
      <c r="D21" s="209"/>
      <c r="E21" s="209"/>
      <c r="F21" s="380">
        <f t="shared" ref="F21:F23" si="2">SUM(D21:E21)</f>
        <v>0</v>
      </c>
      <c r="G21" s="320"/>
      <c r="H21" s="244"/>
      <c r="J21" s="369" t="s">
        <v>98</v>
      </c>
    </row>
    <row r="22" spans="1:10" x14ac:dyDescent="0.2">
      <c r="A22" s="242"/>
      <c r="B22" s="247"/>
      <c r="C22" s="247" t="s">
        <v>84</v>
      </c>
      <c r="D22" s="209"/>
      <c r="E22" s="209"/>
      <c r="F22" s="380">
        <f t="shared" si="2"/>
        <v>0</v>
      </c>
      <c r="G22" s="320"/>
      <c r="H22" s="244"/>
      <c r="J22" s="369" t="s">
        <v>98</v>
      </c>
    </row>
    <row r="23" spans="1:10" x14ac:dyDescent="0.2">
      <c r="A23" s="242"/>
      <c r="B23" s="247"/>
      <c r="C23" s="245" t="s">
        <v>99</v>
      </c>
      <c r="D23" s="209"/>
      <c r="E23" s="209"/>
      <c r="F23" s="380">
        <f t="shared" si="2"/>
        <v>0</v>
      </c>
      <c r="G23" s="320"/>
      <c r="H23" s="244"/>
      <c r="J23" s="369" t="s">
        <v>98</v>
      </c>
    </row>
    <row r="24" spans="1:10" x14ac:dyDescent="0.2">
      <c r="A24" s="239" t="s">
        <v>5</v>
      </c>
      <c r="B24" s="240" t="s">
        <v>100</v>
      </c>
      <c r="C24" s="247"/>
      <c r="D24" s="227"/>
      <c r="E24" s="227"/>
      <c r="F24" s="227"/>
      <c r="G24" s="320"/>
      <c r="H24" s="244"/>
    </row>
    <row r="25" spans="1:10" x14ac:dyDescent="0.2">
      <c r="A25" s="242"/>
      <c r="B25" s="243"/>
      <c r="C25" s="247" t="s">
        <v>101</v>
      </c>
      <c r="D25" s="209"/>
      <c r="E25" s="209"/>
      <c r="F25" s="380">
        <f t="shared" ref="F25:F29" si="3">SUM(D25:E25)</f>
        <v>0</v>
      </c>
      <c r="G25" s="320"/>
      <c r="H25" s="244"/>
      <c r="J25" s="369" t="s">
        <v>100</v>
      </c>
    </row>
    <row r="26" spans="1:10" x14ac:dyDescent="0.2">
      <c r="A26" s="242"/>
      <c r="B26" s="243"/>
      <c r="C26" s="247" t="s">
        <v>86</v>
      </c>
      <c r="D26" s="209"/>
      <c r="E26" s="209"/>
      <c r="F26" s="380">
        <f t="shared" si="3"/>
        <v>0</v>
      </c>
      <c r="G26" s="320"/>
      <c r="H26" s="244"/>
      <c r="J26" s="369" t="s">
        <v>100</v>
      </c>
    </row>
    <row r="27" spans="1:10" x14ac:dyDescent="0.2">
      <c r="A27" s="242"/>
      <c r="B27" s="243"/>
      <c r="C27" s="247" t="s">
        <v>87</v>
      </c>
      <c r="D27" s="209"/>
      <c r="E27" s="209"/>
      <c r="F27" s="380">
        <f t="shared" si="3"/>
        <v>0</v>
      </c>
      <c r="G27" s="320"/>
      <c r="H27" s="244"/>
      <c r="J27" s="369" t="s">
        <v>100</v>
      </c>
    </row>
    <row r="28" spans="1:10" x14ac:dyDescent="0.2">
      <c r="A28" s="242"/>
      <c r="B28" s="243"/>
      <c r="C28" s="247" t="s">
        <v>102</v>
      </c>
      <c r="D28" s="209"/>
      <c r="E28" s="209"/>
      <c r="F28" s="380">
        <f t="shared" si="3"/>
        <v>0</v>
      </c>
      <c r="G28" s="320"/>
      <c r="H28" s="244"/>
      <c r="J28" s="369" t="s">
        <v>100</v>
      </c>
    </row>
    <row r="29" spans="1:10" x14ac:dyDescent="0.2">
      <c r="A29" s="242"/>
      <c r="B29" s="243"/>
      <c r="C29" s="247" t="s">
        <v>103</v>
      </c>
      <c r="D29" s="209"/>
      <c r="E29" s="209"/>
      <c r="F29" s="380">
        <f t="shared" si="3"/>
        <v>0</v>
      </c>
      <c r="G29" s="320"/>
      <c r="H29" s="244"/>
      <c r="J29" s="369" t="s">
        <v>100</v>
      </c>
    </row>
    <row r="30" spans="1:10" x14ac:dyDescent="0.2">
      <c r="A30" s="248" t="s">
        <v>224</v>
      </c>
      <c r="B30" s="243"/>
      <c r="C30" s="247"/>
      <c r="D30" s="227"/>
      <c r="E30" s="227"/>
      <c r="F30" s="227"/>
      <c r="G30" s="320"/>
      <c r="H30" s="244"/>
    </row>
    <row r="31" spans="1:10" x14ac:dyDescent="0.2">
      <c r="A31" s="370" t="s">
        <v>6</v>
      </c>
      <c r="B31" s="375" t="s">
        <v>104</v>
      </c>
      <c r="C31" s="249"/>
      <c r="D31" s="227"/>
      <c r="E31" s="227"/>
      <c r="F31" s="227"/>
      <c r="G31" s="320"/>
      <c r="H31" s="244"/>
    </row>
    <row r="32" spans="1:10" x14ac:dyDescent="0.2">
      <c r="A32" s="371"/>
      <c r="B32" s="372"/>
      <c r="C32" s="249" t="s">
        <v>105</v>
      </c>
      <c r="D32" s="209"/>
      <c r="E32" s="209"/>
      <c r="F32" s="380">
        <f t="shared" ref="F32:F34" si="4">SUM(D32:E32)</f>
        <v>0</v>
      </c>
      <c r="G32" s="320"/>
      <c r="H32" s="244"/>
      <c r="J32" s="369" t="s">
        <v>226</v>
      </c>
    </row>
    <row r="33" spans="1:10" x14ac:dyDescent="0.2">
      <c r="A33" s="373"/>
      <c r="B33" s="372"/>
      <c r="C33" s="249" t="s">
        <v>106</v>
      </c>
      <c r="D33" s="209"/>
      <c r="E33" s="209"/>
      <c r="F33" s="380">
        <f t="shared" si="4"/>
        <v>0</v>
      </c>
      <c r="G33" s="320"/>
      <c r="H33" s="244"/>
      <c r="J33" s="369" t="s">
        <v>226</v>
      </c>
    </row>
    <row r="34" spans="1:10" x14ac:dyDescent="0.2">
      <c r="A34" s="373"/>
      <c r="B34" s="372"/>
      <c r="C34" s="249" t="s">
        <v>172</v>
      </c>
      <c r="D34" s="209"/>
      <c r="E34" s="209"/>
      <c r="F34" s="380">
        <f t="shared" si="4"/>
        <v>0</v>
      </c>
      <c r="G34" s="320"/>
      <c r="H34" s="244"/>
      <c r="J34" s="369" t="s">
        <v>226</v>
      </c>
    </row>
    <row r="35" spans="1:10" x14ac:dyDescent="0.2">
      <c r="A35" s="370" t="s">
        <v>82</v>
      </c>
      <c r="B35" s="375" t="s">
        <v>107</v>
      </c>
      <c r="C35" s="250"/>
      <c r="D35" s="227"/>
      <c r="E35" s="227"/>
      <c r="F35" s="227"/>
      <c r="G35" s="320"/>
      <c r="H35" s="244"/>
    </row>
    <row r="36" spans="1:10" x14ac:dyDescent="0.2">
      <c r="A36" s="371"/>
      <c r="B36" s="372"/>
      <c r="C36" s="249" t="s">
        <v>108</v>
      </c>
      <c r="D36" s="209"/>
      <c r="E36" s="209"/>
      <c r="F36" s="380">
        <f t="shared" ref="F36:F40" si="5">SUM(D36:E36)</f>
        <v>0</v>
      </c>
      <c r="G36" s="320"/>
      <c r="H36" s="244"/>
      <c r="J36" s="369" t="s">
        <v>227</v>
      </c>
    </row>
    <row r="37" spans="1:10" x14ac:dyDescent="0.2">
      <c r="A37" s="371"/>
      <c r="B37" s="372"/>
      <c r="C37" s="249" t="s">
        <v>173</v>
      </c>
      <c r="D37" s="209"/>
      <c r="E37" s="209"/>
      <c r="F37" s="380">
        <f t="shared" si="5"/>
        <v>0</v>
      </c>
      <c r="G37" s="320"/>
      <c r="H37" s="244"/>
      <c r="J37" s="369" t="s">
        <v>227</v>
      </c>
    </row>
    <row r="38" spans="1:10" x14ac:dyDescent="0.2">
      <c r="A38" s="371"/>
      <c r="B38" s="372"/>
      <c r="C38" s="250" t="s">
        <v>167</v>
      </c>
      <c r="D38" s="209"/>
      <c r="E38" s="209"/>
      <c r="F38" s="380">
        <f t="shared" si="5"/>
        <v>0</v>
      </c>
      <c r="G38" s="320"/>
      <c r="H38" s="244"/>
      <c r="J38" s="369" t="s">
        <v>227</v>
      </c>
    </row>
    <row r="39" spans="1:10" x14ac:dyDescent="0.2">
      <c r="A39" s="371"/>
      <c r="B39" s="372"/>
      <c r="C39" s="250" t="s">
        <v>174</v>
      </c>
      <c r="D39" s="209"/>
      <c r="E39" s="209"/>
      <c r="F39" s="380">
        <f t="shared" si="5"/>
        <v>0</v>
      </c>
      <c r="G39" s="320"/>
      <c r="H39" s="244"/>
      <c r="J39" s="369" t="s">
        <v>227</v>
      </c>
    </row>
    <row r="40" spans="1:10" x14ac:dyDescent="0.2">
      <c r="A40" s="371"/>
      <c r="B40" s="372"/>
      <c r="C40" s="250" t="s">
        <v>109</v>
      </c>
      <c r="D40" s="209"/>
      <c r="E40" s="209"/>
      <c r="F40" s="380">
        <f t="shared" si="5"/>
        <v>0</v>
      </c>
      <c r="G40" s="320"/>
      <c r="H40" s="244"/>
      <c r="J40" s="369" t="s">
        <v>227</v>
      </c>
    </row>
    <row r="41" spans="1:10" x14ac:dyDescent="0.2">
      <c r="A41" s="374" t="s">
        <v>85</v>
      </c>
      <c r="B41" s="375" t="s">
        <v>110</v>
      </c>
      <c r="C41" s="250"/>
      <c r="D41" s="252"/>
      <c r="E41" s="252"/>
      <c r="F41" s="252"/>
      <c r="G41" s="320"/>
      <c r="H41" s="244"/>
    </row>
    <row r="42" spans="1:10" x14ac:dyDescent="0.2">
      <c r="A42" s="371"/>
      <c r="B42" s="372"/>
      <c r="C42" s="249" t="s">
        <v>111</v>
      </c>
      <c r="D42" s="209"/>
      <c r="E42" s="209"/>
      <c r="F42" s="380">
        <f t="shared" ref="F42:F46" si="6">SUM(D42:E42)</f>
        <v>0</v>
      </c>
      <c r="G42" s="320"/>
      <c r="H42" s="244"/>
      <c r="J42" s="369" t="s">
        <v>228</v>
      </c>
    </row>
    <row r="43" spans="1:10" x14ac:dyDescent="0.2">
      <c r="A43" s="371"/>
      <c r="B43" s="372"/>
      <c r="C43" s="249" t="s">
        <v>175</v>
      </c>
      <c r="D43" s="209"/>
      <c r="E43" s="209"/>
      <c r="F43" s="380">
        <f t="shared" si="6"/>
        <v>0</v>
      </c>
      <c r="G43" s="320"/>
      <c r="H43" s="244"/>
      <c r="J43" s="369" t="s">
        <v>228</v>
      </c>
    </row>
    <row r="44" spans="1:10" x14ac:dyDescent="0.2">
      <c r="A44" s="371"/>
      <c r="B44" s="372"/>
      <c r="C44" s="249" t="s">
        <v>176</v>
      </c>
      <c r="D44" s="209"/>
      <c r="E44" s="209"/>
      <c r="F44" s="380">
        <f t="shared" si="6"/>
        <v>0</v>
      </c>
      <c r="G44" s="320"/>
      <c r="H44" s="244"/>
      <c r="J44" s="369" t="s">
        <v>228</v>
      </c>
    </row>
    <row r="45" spans="1:10" x14ac:dyDescent="0.2">
      <c r="A45" s="371"/>
      <c r="B45" s="372"/>
      <c r="C45" s="249" t="s">
        <v>112</v>
      </c>
      <c r="D45" s="209"/>
      <c r="E45" s="209"/>
      <c r="F45" s="380">
        <f t="shared" si="6"/>
        <v>0</v>
      </c>
      <c r="G45" s="320"/>
      <c r="H45" s="244"/>
      <c r="J45" s="369" t="s">
        <v>228</v>
      </c>
    </row>
    <row r="46" spans="1:10" x14ac:dyDescent="0.2">
      <c r="A46" s="371"/>
      <c r="B46" s="372"/>
      <c r="C46" s="249" t="s">
        <v>113</v>
      </c>
      <c r="D46" s="209"/>
      <c r="E46" s="209"/>
      <c r="F46" s="380">
        <f t="shared" si="6"/>
        <v>0</v>
      </c>
      <c r="G46" s="320"/>
      <c r="H46" s="244"/>
      <c r="J46" s="369" t="s">
        <v>228</v>
      </c>
    </row>
    <row r="47" spans="1:10" x14ac:dyDescent="0.2">
      <c r="A47" s="374" t="s">
        <v>88</v>
      </c>
      <c r="B47" s="375" t="s">
        <v>114</v>
      </c>
      <c r="C47" s="250"/>
      <c r="D47" s="252"/>
      <c r="E47" s="252"/>
      <c r="F47" s="252"/>
      <c r="G47" s="320"/>
      <c r="H47" s="244"/>
    </row>
    <row r="48" spans="1:10" x14ac:dyDescent="0.2">
      <c r="A48" s="371"/>
      <c r="B48" s="372"/>
      <c r="C48" s="249" t="s">
        <v>115</v>
      </c>
      <c r="D48" s="209"/>
      <c r="E48" s="209"/>
      <c r="F48" s="380">
        <f t="shared" ref="F48:F53" si="7">SUM(D48:E48)</f>
        <v>0</v>
      </c>
      <c r="G48" s="320"/>
      <c r="H48" s="244"/>
      <c r="J48" s="369" t="s">
        <v>229</v>
      </c>
    </row>
    <row r="49" spans="1:10" x14ac:dyDescent="0.2">
      <c r="A49" s="371"/>
      <c r="B49" s="372"/>
      <c r="C49" s="250" t="s">
        <v>177</v>
      </c>
      <c r="D49" s="209"/>
      <c r="E49" s="209"/>
      <c r="F49" s="380">
        <f t="shared" si="7"/>
        <v>0</v>
      </c>
      <c r="G49" s="320"/>
      <c r="H49" s="244"/>
      <c r="J49" s="369" t="s">
        <v>229</v>
      </c>
    </row>
    <row r="50" spans="1:10" x14ac:dyDescent="0.2">
      <c r="A50" s="371"/>
      <c r="B50" s="372"/>
      <c r="C50" s="250" t="s">
        <v>178</v>
      </c>
      <c r="D50" s="209"/>
      <c r="E50" s="209"/>
      <c r="F50" s="380">
        <f t="shared" si="7"/>
        <v>0</v>
      </c>
      <c r="G50" s="320"/>
      <c r="H50" s="244"/>
      <c r="J50" s="369" t="s">
        <v>229</v>
      </c>
    </row>
    <row r="51" spans="1:10" x14ac:dyDescent="0.2">
      <c r="A51" s="371"/>
      <c r="B51" s="372"/>
      <c r="C51" s="249" t="s">
        <v>116</v>
      </c>
      <c r="D51" s="209"/>
      <c r="E51" s="209"/>
      <c r="F51" s="380">
        <f t="shared" si="7"/>
        <v>0</v>
      </c>
      <c r="G51" s="320"/>
      <c r="H51" s="244"/>
      <c r="J51" s="369" t="s">
        <v>229</v>
      </c>
    </row>
    <row r="52" spans="1:10" x14ac:dyDescent="0.2">
      <c r="A52" s="371"/>
      <c r="B52" s="372"/>
      <c r="C52" s="249" t="s">
        <v>117</v>
      </c>
      <c r="D52" s="209"/>
      <c r="E52" s="209"/>
      <c r="F52" s="380">
        <f t="shared" si="7"/>
        <v>0</v>
      </c>
      <c r="G52" s="320"/>
      <c r="H52" s="244"/>
      <c r="J52" s="369" t="s">
        <v>229</v>
      </c>
    </row>
    <row r="53" spans="1:10" x14ac:dyDescent="0.2">
      <c r="A53" s="371"/>
      <c r="B53" s="372"/>
      <c r="C53" s="249" t="s">
        <v>118</v>
      </c>
      <c r="D53" s="209"/>
      <c r="E53" s="209"/>
      <c r="F53" s="380">
        <f t="shared" si="7"/>
        <v>0</v>
      </c>
      <c r="G53" s="320"/>
      <c r="H53" s="244"/>
      <c r="J53" s="369" t="s">
        <v>229</v>
      </c>
    </row>
    <row r="54" spans="1:10" x14ac:dyDescent="0.2">
      <c r="A54" s="374" t="s">
        <v>89</v>
      </c>
      <c r="B54" s="253" t="s">
        <v>119</v>
      </c>
      <c r="C54" s="250"/>
      <c r="D54" s="227"/>
      <c r="E54" s="227"/>
      <c r="F54" s="227"/>
      <c r="G54" s="320"/>
      <c r="H54" s="244"/>
    </row>
    <row r="55" spans="1:10" x14ac:dyDescent="0.2">
      <c r="A55" s="251"/>
      <c r="B55" s="253"/>
      <c r="C55" s="250" t="s">
        <v>120</v>
      </c>
      <c r="D55" s="209"/>
      <c r="E55" s="209"/>
      <c r="F55" s="380">
        <f t="shared" ref="F55:F56" si="8">SUM(D55:E55)</f>
        <v>0</v>
      </c>
      <c r="G55" s="320"/>
      <c r="H55" s="244"/>
      <c r="J55" s="369" t="s">
        <v>230</v>
      </c>
    </row>
    <row r="56" spans="1:10" x14ac:dyDescent="0.2">
      <c r="A56" s="242"/>
      <c r="B56" s="253"/>
      <c r="C56" s="250" t="s">
        <v>121</v>
      </c>
      <c r="D56" s="209"/>
      <c r="E56" s="209"/>
      <c r="F56" s="380">
        <f t="shared" si="8"/>
        <v>0</v>
      </c>
      <c r="G56" s="321"/>
      <c r="H56" s="218"/>
      <c r="J56" s="369" t="s">
        <v>230</v>
      </c>
    </row>
    <row r="57" spans="1:10" x14ac:dyDescent="0.2">
      <c r="A57" s="251" t="s">
        <v>90</v>
      </c>
      <c r="B57" s="246" t="s">
        <v>195</v>
      </c>
      <c r="C57" s="245"/>
      <c r="D57" s="227"/>
      <c r="E57" s="227"/>
      <c r="F57" s="227"/>
      <c r="G57" s="320"/>
      <c r="H57" s="244"/>
    </row>
    <row r="58" spans="1:10" x14ac:dyDescent="0.2">
      <c r="A58" s="242"/>
      <c r="B58" s="247"/>
      <c r="C58" s="247" t="s">
        <v>122</v>
      </c>
      <c r="D58" s="209"/>
      <c r="E58" s="209"/>
      <c r="F58" s="380">
        <f t="shared" ref="F58:F60" si="9">SUM(D58:E58)</f>
        <v>0</v>
      </c>
      <c r="G58" s="320"/>
      <c r="H58" s="244"/>
      <c r="J58" s="369" t="s">
        <v>195</v>
      </c>
    </row>
    <row r="59" spans="1:10" x14ac:dyDescent="0.2">
      <c r="A59" s="242"/>
      <c r="B59" s="247"/>
      <c r="C59" s="247" t="s">
        <v>91</v>
      </c>
      <c r="D59" s="209"/>
      <c r="E59" s="209"/>
      <c r="F59" s="380">
        <f t="shared" si="9"/>
        <v>0</v>
      </c>
      <c r="G59" s="320"/>
      <c r="H59" s="244"/>
      <c r="J59" s="369" t="s">
        <v>195</v>
      </c>
    </row>
    <row r="60" spans="1:10" x14ac:dyDescent="0.2">
      <c r="A60" s="242"/>
      <c r="B60" s="247"/>
      <c r="C60" s="247" t="s">
        <v>92</v>
      </c>
      <c r="D60" s="209"/>
      <c r="E60" s="209"/>
      <c r="F60" s="380">
        <f t="shared" si="9"/>
        <v>0</v>
      </c>
      <c r="G60" s="320"/>
      <c r="H60" s="244"/>
      <c r="J60" s="369" t="s">
        <v>195</v>
      </c>
    </row>
    <row r="61" spans="1:10" x14ac:dyDescent="0.2">
      <c r="A61" s="251" t="s">
        <v>144</v>
      </c>
      <c r="B61" s="246" t="s">
        <v>203</v>
      </c>
      <c r="C61" s="245"/>
      <c r="D61" s="227"/>
      <c r="E61" s="227"/>
      <c r="F61" s="227"/>
      <c r="G61" s="320"/>
      <c r="H61" s="244"/>
    </row>
    <row r="62" spans="1:10" x14ac:dyDescent="0.2">
      <c r="A62" s="242"/>
      <c r="B62" s="247"/>
      <c r="C62" s="247" t="s">
        <v>145</v>
      </c>
      <c r="D62" s="209"/>
      <c r="E62" s="209"/>
      <c r="F62" s="380">
        <f>SUM(D62:E62)</f>
        <v>0</v>
      </c>
      <c r="G62" s="320"/>
      <c r="H62" s="244"/>
      <c r="J62" s="369" t="s">
        <v>145</v>
      </c>
    </row>
    <row r="63" spans="1:10" x14ac:dyDescent="0.2">
      <c r="A63" s="242"/>
      <c r="B63" s="247"/>
      <c r="C63" s="227" t="s">
        <v>196</v>
      </c>
      <c r="D63" s="227"/>
      <c r="E63" s="227"/>
      <c r="F63" s="227"/>
      <c r="G63" s="320"/>
      <c r="H63" s="244"/>
    </row>
    <row r="64" spans="1:10" x14ac:dyDescent="0.2">
      <c r="A64" s="242"/>
      <c r="B64" s="247"/>
      <c r="C64" s="407" t="s">
        <v>32</v>
      </c>
      <c r="D64" s="408"/>
      <c r="E64" s="408"/>
      <c r="F64" s="409"/>
      <c r="G64" s="320"/>
      <c r="H64" s="244"/>
    </row>
    <row r="65" spans="1:8" ht="15" customHeight="1" thickBot="1" x14ac:dyDescent="0.25">
      <c r="A65" s="254"/>
      <c r="B65" s="255"/>
      <c r="C65" s="255"/>
      <c r="D65" s="256"/>
      <c r="E65" s="256"/>
      <c r="F65" s="256"/>
      <c r="G65" s="322"/>
      <c r="H65" s="218"/>
    </row>
    <row r="66" spans="1:8" x14ac:dyDescent="0.2">
      <c r="D66" s="227"/>
      <c r="E66" s="227"/>
      <c r="F66" s="227"/>
      <c r="G66" s="258" t="str">
        <f>'A. General'!I70</f>
        <v>October 2022</v>
      </c>
    </row>
    <row r="67" spans="1:8" x14ac:dyDescent="0.2">
      <c r="D67" s="227"/>
      <c r="E67" s="227"/>
      <c r="F67" s="227"/>
    </row>
    <row r="68" spans="1:8" x14ac:dyDescent="0.2">
      <c r="D68" s="227"/>
      <c r="E68" s="227"/>
      <c r="F68" s="227"/>
    </row>
    <row r="69" spans="1:8" hidden="1" x14ac:dyDescent="0.2">
      <c r="A69" s="226" t="s">
        <v>0</v>
      </c>
    </row>
  </sheetData>
  <sheetProtection algorithmName="SHA-512" hashValue="UKlubgY7lrhCh2TRUHXw20K5QQi4Z5iAuAzwmTddPfSjT7zqRg9AbxvSuun35UJkI2reRkKKAVxj+pU7HxVbSA==" saltValue="YwW2lv2k8gRm3SxS0e++ow==" spinCount="100000" sheet="1" objects="1" scenarios="1" selectLockedCells="1"/>
  <mergeCells count="1">
    <mergeCell ref="C64:F64"/>
  </mergeCells>
  <dataValidations count="1">
    <dataValidation type="decimal" operator="greaterThanOrEqual" allowBlank="1" showInputMessage="1" showErrorMessage="1" error="Please enter a positive number" sqref="D58:E60 D62:E62 D55:E56 D11:E53 F47 F41 F35 F30:F31 F24 F20 F16" xr:uid="{664BE6A1-DBA1-418C-B452-562584A77DD0}">
      <formula1>0</formula1>
    </dataValidation>
  </dataValidations>
  <printOptions horizontalCentered="1"/>
  <pageMargins left="0.25" right="0.25" top="0.6" bottom="0.6" header="0.25" footer="0.25"/>
  <pageSetup scale="56" pageOrder="overThenDown" orientation="landscape" r:id="rId1"/>
  <headerFooter>
    <oddHeader>&amp;C&amp;"Arial,Bold"&amp;10Draft and Confidential&amp;R&amp;"Arial,Regular"&amp;10&amp;D</oddHeader>
    <oddFooter>&amp;L&amp;"Arial,Regular"&amp;10&amp;A&amp;C&amp;"Arial,Bold"&amp;10Milliman&amp;R&amp;"Arial,Regular"&amp;10Page &amp;P</oddFooter>
  </headerFooter>
  <ignoredErrors>
    <ignoredError sqref="A52:A55 A61 A10:A29 A40:A43 A45:A50 A56:A57 A31:A3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F8B2-05E3-4ACA-8EAA-EE3E3EA149F1}">
  <sheetPr codeName="Sheet6">
    <pageSetUpPr fitToPage="1"/>
  </sheetPr>
  <dimension ref="A1:R31"/>
  <sheetViews>
    <sheetView showGridLines="0" zoomScale="99" zoomScaleNormal="99" workbookViewId="0">
      <selection activeCell="D13" sqref="D13"/>
    </sheetView>
  </sheetViews>
  <sheetFormatPr defaultColWidth="0" defaultRowHeight="12.75" zeroHeight="1" x14ac:dyDescent="0.2"/>
  <cols>
    <col min="1" max="1" width="3.85546875" style="288" customWidth="1"/>
    <col min="2" max="2" width="31.85546875" style="288" customWidth="1"/>
    <col min="3" max="5" width="12.85546875" style="288" customWidth="1"/>
    <col min="6" max="6" width="9.42578125" style="288" customWidth="1"/>
    <col min="7" max="7" width="15.42578125" style="288" customWidth="1"/>
    <col min="8" max="8" width="12.28515625" style="288" customWidth="1"/>
    <col min="9" max="9" width="21.140625" style="288" customWidth="1"/>
    <col min="10" max="13" width="17.85546875" style="288" customWidth="1"/>
    <col min="14" max="14" width="1.42578125" style="288" customWidth="1"/>
    <col min="15" max="15" width="0.140625" style="288" customWidth="1"/>
    <col min="16" max="16" width="4.5703125" style="288" customWidth="1"/>
    <col min="17" max="17" width="9.140625" style="288" hidden="1"/>
    <col min="18" max="18" width="0" style="288" hidden="1"/>
    <col min="19" max="16384" width="9.140625" style="288" hidden="1"/>
  </cols>
  <sheetData>
    <row r="1" spans="1:18" s="261" customFormat="1" x14ac:dyDescent="0.2">
      <c r="A1" s="215" t="str">
        <f>'A. General'!A1</f>
        <v>State of Ohio - Department of Developmental Disabilities</v>
      </c>
      <c r="B1" s="259"/>
      <c r="C1" s="216"/>
      <c r="D1" s="216"/>
      <c r="E1" s="216"/>
      <c r="F1" s="216"/>
      <c r="G1" s="216"/>
      <c r="H1" s="216"/>
      <c r="I1" s="216"/>
      <c r="J1" s="216"/>
      <c r="K1" s="216"/>
      <c r="L1" s="216"/>
      <c r="M1" s="216"/>
      <c r="N1" s="260"/>
      <c r="Q1" s="57" t="s">
        <v>0</v>
      </c>
    </row>
    <row r="2" spans="1:18" s="261" customFormat="1" x14ac:dyDescent="0.2">
      <c r="A2" s="219" t="str">
        <f>'A. General'!A2</f>
        <v>Work and Non-Work Service Rate Setting</v>
      </c>
      <c r="B2" s="262"/>
      <c r="C2" s="220"/>
      <c r="D2" s="220"/>
      <c r="E2" s="220"/>
      <c r="F2" s="220"/>
      <c r="G2" s="220"/>
      <c r="H2" s="220"/>
      <c r="I2" s="220"/>
      <c r="J2" s="220"/>
      <c r="K2" s="220"/>
      <c r="L2" s="220"/>
      <c r="M2" s="220"/>
      <c r="N2" s="263"/>
    </row>
    <row r="3" spans="1:18" s="261" customFormat="1" x14ac:dyDescent="0.2">
      <c r="A3" s="219" t="str">
        <f>'A. General'!A3</f>
        <v>Provider Cost and Wage Survey</v>
      </c>
      <c r="B3" s="262"/>
      <c r="C3" s="220"/>
      <c r="D3" s="220"/>
      <c r="E3" s="220"/>
      <c r="F3" s="220"/>
      <c r="G3" s="220"/>
      <c r="H3" s="220"/>
      <c r="I3" s="220"/>
      <c r="J3" s="220"/>
      <c r="K3" s="220"/>
      <c r="L3" s="220"/>
      <c r="M3" s="220"/>
      <c r="N3" s="263"/>
    </row>
    <row r="4" spans="1:18" s="261" customFormat="1" x14ac:dyDescent="0.2">
      <c r="A4" s="264" t="s">
        <v>188</v>
      </c>
      <c r="B4" s="265"/>
      <c r="C4" s="266"/>
      <c r="D4" s="266"/>
      <c r="E4" s="266"/>
      <c r="F4" s="266"/>
      <c r="G4" s="266"/>
      <c r="H4" s="266"/>
      <c r="I4" s="266"/>
      <c r="J4" s="266"/>
      <c r="K4" s="266"/>
      <c r="L4" s="266"/>
      <c r="M4" s="266"/>
      <c r="N4" s="267"/>
    </row>
    <row r="5" spans="1:18" s="261" customFormat="1" x14ac:dyDescent="0.2">
      <c r="A5" s="268" t="s">
        <v>249</v>
      </c>
      <c r="B5" s="269"/>
      <c r="C5" s="270"/>
      <c r="D5" s="270"/>
      <c r="E5" s="270"/>
      <c r="F5" s="270"/>
      <c r="G5" s="270"/>
      <c r="H5" s="270"/>
      <c r="I5" s="270"/>
      <c r="J5" s="271"/>
      <c r="K5" s="271"/>
      <c r="L5" s="271"/>
      <c r="M5" s="271"/>
      <c r="N5" s="309"/>
    </row>
    <row r="6" spans="1:18" s="261" customFormat="1" x14ac:dyDescent="0.2">
      <c r="A6" s="396" t="s">
        <v>254</v>
      </c>
      <c r="B6" s="272"/>
      <c r="C6" s="273"/>
      <c r="D6" s="273"/>
      <c r="E6" s="273"/>
      <c r="F6" s="273"/>
      <c r="G6" s="273"/>
      <c r="H6" s="273"/>
      <c r="I6" s="273"/>
      <c r="J6" s="274"/>
      <c r="K6" s="274"/>
      <c r="L6" s="274"/>
      <c r="M6" s="274"/>
      <c r="N6" s="310"/>
    </row>
    <row r="7" spans="1:18" s="261" customFormat="1" x14ac:dyDescent="0.2">
      <c r="A7" s="40"/>
      <c r="B7" s="273"/>
      <c r="C7" s="273"/>
      <c r="D7" s="273"/>
      <c r="E7" s="273"/>
      <c r="F7" s="273"/>
      <c r="G7" s="273"/>
      <c r="H7" s="273"/>
      <c r="I7" s="273"/>
      <c r="J7" s="274"/>
      <c r="K7" s="274"/>
      <c r="L7" s="274"/>
      <c r="M7" s="274"/>
      <c r="N7" s="310"/>
    </row>
    <row r="8" spans="1:18" s="261" customFormat="1" x14ac:dyDescent="0.2">
      <c r="A8" s="214" t="str">
        <f>"In columns "&amp;MID($D$11,2,1)&amp;" through "&amp;MID($F$11,2,1)&amp;", report information for both contracted and non-contracted FTEs. In columns "&amp;MID($G$11,2,1)&amp;" through "&amp;MID($M$11,2,1)&amp;", report information for non-contracted FTEs only."</f>
        <v>In columns B through D, report information for both contracted and non-contracted FTEs. In columns E through K, report information for non-contracted FTEs only.</v>
      </c>
      <c r="B8" s="273"/>
      <c r="C8" s="273"/>
      <c r="D8" s="273"/>
      <c r="E8" s="273"/>
      <c r="F8" s="273"/>
      <c r="G8" s="273"/>
      <c r="H8" s="273"/>
      <c r="I8" s="273"/>
      <c r="J8" s="274"/>
      <c r="K8" s="274"/>
      <c r="L8" s="274"/>
      <c r="M8" s="274"/>
      <c r="N8" s="310"/>
    </row>
    <row r="9" spans="1:18" s="261" customFormat="1" x14ac:dyDescent="0.2">
      <c r="A9" s="214" t="str">
        <f>"In columns "&amp;MID($D$11,2,1)&amp;" through "&amp;MID($I$11,2,1)&amp;", report information as of 9/1/2022. In columns "&amp;MID($J$11,2,1)&amp;" through "&amp;MID($M$11,2,1)&amp;", report information for the entire reporting period."</f>
        <v>In columns B through G, report information as of 9/1/2022. In columns H through K, report information for the entire reporting period.</v>
      </c>
      <c r="B9" s="273"/>
      <c r="C9" s="273"/>
      <c r="D9" s="273"/>
      <c r="E9" s="273"/>
      <c r="F9" s="273"/>
      <c r="G9" s="273"/>
      <c r="H9" s="273"/>
      <c r="I9" s="273"/>
      <c r="J9" s="274"/>
      <c r="K9" s="274"/>
      <c r="L9" s="274"/>
      <c r="M9" s="274"/>
      <c r="N9" s="310"/>
    </row>
    <row r="10" spans="1:18" s="261" customFormat="1" x14ac:dyDescent="0.2">
      <c r="A10" s="378"/>
      <c r="B10" s="273"/>
      <c r="C10" s="273"/>
      <c r="D10" s="273"/>
      <c r="E10" s="273"/>
      <c r="F10" s="273"/>
      <c r="G10" s="273"/>
      <c r="H10" s="273"/>
      <c r="I10" s="273"/>
      <c r="J10" s="274"/>
      <c r="K10" s="274"/>
      <c r="L10" s="274"/>
      <c r="M10" s="274"/>
      <c r="N10" s="310"/>
    </row>
    <row r="11" spans="1:18" s="261" customFormat="1" x14ac:dyDescent="0.2">
      <c r="A11" s="275"/>
      <c r="B11" s="276"/>
      <c r="C11" s="277" t="s">
        <v>8</v>
      </c>
      <c r="D11" s="278" t="s">
        <v>9</v>
      </c>
      <c r="E11" s="278" t="s">
        <v>64</v>
      </c>
      <c r="F11" s="278" t="s">
        <v>10</v>
      </c>
      <c r="G11" s="383" t="s">
        <v>17</v>
      </c>
      <c r="H11" s="278" t="s">
        <v>18</v>
      </c>
      <c r="I11" s="278" t="s">
        <v>56</v>
      </c>
      <c r="J11" s="278" t="s">
        <v>57</v>
      </c>
      <c r="K11" s="278" t="s">
        <v>146</v>
      </c>
      <c r="L11" s="278" t="s">
        <v>179</v>
      </c>
      <c r="M11" s="279" t="s">
        <v>190</v>
      </c>
      <c r="N11" s="310"/>
    </row>
    <row r="12" spans="1:18" s="261" customFormat="1" ht="90.75" x14ac:dyDescent="0.2">
      <c r="A12" s="280"/>
      <c r="B12" s="281" t="s">
        <v>218</v>
      </c>
      <c r="C12" s="282" t="s">
        <v>205</v>
      </c>
      <c r="D12" s="282" t="s">
        <v>152</v>
      </c>
      <c r="E12" s="282" t="s">
        <v>153</v>
      </c>
      <c r="F12" s="282" t="s">
        <v>125</v>
      </c>
      <c r="G12" s="282" t="s">
        <v>250</v>
      </c>
      <c r="H12" s="282" t="s">
        <v>251</v>
      </c>
      <c r="I12" s="282" t="s">
        <v>242</v>
      </c>
      <c r="J12" s="282" t="s">
        <v>180</v>
      </c>
      <c r="K12" s="282" t="s">
        <v>191</v>
      </c>
      <c r="L12" s="282" t="s">
        <v>192</v>
      </c>
      <c r="M12" s="357" t="s">
        <v>184</v>
      </c>
      <c r="N12" s="310"/>
    </row>
    <row r="13" spans="1:18" s="261" customFormat="1" ht="14.25" x14ac:dyDescent="0.2">
      <c r="A13" s="283" t="s">
        <v>2</v>
      </c>
      <c r="B13" s="284" t="s">
        <v>206</v>
      </c>
      <c r="C13" s="368">
        <f>SUMIFS('B. FTE'!$F:$F,'B. FTE'!$J:$J,$R13)</f>
        <v>0</v>
      </c>
      <c r="D13" s="207"/>
      <c r="E13" s="207"/>
      <c r="F13" s="207"/>
      <c r="G13" s="205"/>
      <c r="H13" s="206"/>
      <c r="I13" s="205"/>
      <c r="J13" s="208"/>
      <c r="K13" s="208"/>
      <c r="L13" s="208"/>
      <c r="M13" s="208"/>
      <c r="N13" s="310"/>
      <c r="R13" s="369" t="s">
        <v>72</v>
      </c>
    </row>
    <row r="14" spans="1:18" s="261" customFormat="1" ht="14.25" x14ac:dyDescent="0.2">
      <c r="A14" s="283" t="s">
        <v>3</v>
      </c>
      <c r="B14" s="284" t="s">
        <v>127</v>
      </c>
      <c r="C14" s="368">
        <f>SUMIFS('B. FTE'!$F:$F,'B. FTE'!$J:$J,$R14)</f>
        <v>0</v>
      </c>
      <c r="D14" s="207"/>
      <c r="E14" s="207"/>
      <c r="F14" s="207"/>
      <c r="G14" s="205"/>
      <c r="H14" s="206"/>
      <c r="I14" s="205"/>
      <c r="J14" s="208"/>
      <c r="K14" s="208"/>
      <c r="L14" s="208"/>
      <c r="M14" s="208"/>
      <c r="N14" s="310"/>
      <c r="R14" s="369" t="s">
        <v>78</v>
      </c>
    </row>
    <row r="15" spans="1:18" s="261" customFormat="1" ht="27" x14ac:dyDescent="0.2">
      <c r="A15" s="283" t="s">
        <v>4</v>
      </c>
      <c r="B15" s="284" t="s">
        <v>128</v>
      </c>
      <c r="C15" s="368">
        <f>SUMIFS('B. FTE'!$F:$F,'B. FTE'!$J:$J,$R15)</f>
        <v>0</v>
      </c>
      <c r="D15" s="207"/>
      <c r="E15" s="207"/>
      <c r="F15" s="207"/>
      <c r="G15" s="205"/>
      <c r="H15" s="206"/>
      <c r="I15" s="205"/>
      <c r="J15" s="208"/>
      <c r="K15" s="208"/>
      <c r="L15" s="208"/>
      <c r="M15" s="208"/>
      <c r="N15" s="310"/>
      <c r="R15" s="369" t="s">
        <v>98</v>
      </c>
    </row>
    <row r="16" spans="1:18" s="261" customFormat="1" ht="14.25" x14ac:dyDescent="0.2">
      <c r="A16" s="283" t="s">
        <v>5</v>
      </c>
      <c r="B16" s="284" t="s">
        <v>129</v>
      </c>
      <c r="C16" s="368">
        <f>SUMIFS('B. FTE'!$F:$F,'B. FTE'!$J:$J,$R16)</f>
        <v>0</v>
      </c>
      <c r="D16" s="207"/>
      <c r="E16" s="207"/>
      <c r="F16" s="207"/>
      <c r="G16" s="205"/>
      <c r="H16" s="206"/>
      <c r="I16" s="205"/>
      <c r="J16" s="208"/>
      <c r="K16" s="208"/>
      <c r="L16" s="208"/>
      <c r="M16" s="208"/>
      <c r="N16" s="310"/>
      <c r="R16" s="369" t="s">
        <v>100</v>
      </c>
    </row>
    <row r="17" spans="1:18" s="261" customFormat="1" x14ac:dyDescent="0.2">
      <c r="A17" s="283" t="s">
        <v>6</v>
      </c>
      <c r="B17" s="284" t="s">
        <v>226</v>
      </c>
      <c r="C17" s="368">
        <f>SUMIFS('B. FTE'!$F:$F,'B. FTE'!$J:$J,$R17)</f>
        <v>0</v>
      </c>
      <c r="D17" s="207"/>
      <c r="E17" s="207"/>
      <c r="F17" s="207"/>
      <c r="G17" s="205"/>
      <c r="H17" s="206"/>
      <c r="I17" s="205"/>
      <c r="J17" s="208"/>
      <c r="K17" s="208"/>
      <c r="L17" s="208"/>
      <c r="M17" s="208"/>
      <c r="N17" s="310"/>
      <c r="R17" s="369" t="s">
        <v>226</v>
      </c>
    </row>
    <row r="18" spans="1:18" s="261" customFormat="1" x14ac:dyDescent="0.2">
      <c r="A18" s="283" t="s">
        <v>82</v>
      </c>
      <c r="B18" s="284" t="s">
        <v>227</v>
      </c>
      <c r="C18" s="368">
        <f>SUMIFS('B. FTE'!$F:$F,'B. FTE'!$J:$J,$R18)</f>
        <v>0</v>
      </c>
      <c r="D18" s="207"/>
      <c r="E18" s="207"/>
      <c r="F18" s="207"/>
      <c r="G18" s="205"/>
      <c r="H18" s="206"/>
      <c r="I18" s="205"/>
      <c r="J18" s="208"/>
      <c r="K18" s="208"/>
      <c r="L18" s="208"/>
      <c r="M18" s="208"/>
      <c r="N18" s="310"/>
      <c r="R18" s="369" t="s">
        <v>227</v>
      </c>
    </row>
    <row r="19" spans="1:18" s="261" customFormat="1" x14ac:dyDescent="0.2">
      <c r="A19" s="283" t="s">
        <v>85</v>
      </c>
      <c r="B19" s="284" t="s">
        <v>228</v>
      </c>
      <c r="C19" s="368">
        <f>SUMIFS('B. FTE'!$F:$F,'B. FTE'!$J:$J,$R19)</f>
        <v>0</v>
      </c>
      <c r="D19" s="207"/>
      <c r="E19" s="207"/>
      <c r="F19" s="207"/>
      <c r="G19" s="205"/>
      <c r="H19" s="206"/>
      <c r="I19" s="205"/>
      <c r="J19" s="208"/>
      <c r="K19" s="208"/>
      <c r="L19" s="208"/>
      <c r="M19" s="208"/>
      <c r="N19" s="311"/>
      <c r="R19" s="369" t="s">
        <v>228</v>
      </c>
    </row>
    <row r="20" spans="1:18" s="261" customFormat="1" x14ac:dyDescent="0.2">
      <c r="A20" s="283" t="s">
        <v>88</v>
      </c>
      <c r="B20" s="284" t="s">
        <v>229</v>
      </c>
      <c r="C20" s="368">
        <f>SUMIFS('B. FTE'!$F:$F,'B. FTE'!$J:$J,$R20)</f>
        <v>0</v>
      </c>
      <c r="D20" s="207"/>
      <c r="E20" s="207"/>
      <c r="F20" s="207"/>
      <c r="G20" s="205"/>
      <c r="H20" s="206"/>
      <c r="I20" s="205"/>
      <c r="J20" s="208"/>
      <c r="K20" s="208"/>
      <c r="L20" s="208"/>
      <c r="M20" s="208"/>
      <c r="N20" s="311"/>
      <c r="R20" s="369" t="s">
        <v>229</v>
      </c>
    </row>
    <row r="21" spans="1:18" s="261" customFormat="1" x14ac:dyDescent="0.2">
      <c r="A21" s="285" t="s">
        <v>89</v>
      </c>
      <c r="B21" s="284" t="s">
        <v>230</v>
      </c>
      <c r="C21" s="368">
        <f>SUMIFS('B. FTE'!$F:$F,'B. FTE'!$J:$J,$R21)</f>
        <v>0</v>
      </c>
      <c r="D21" s="207"/>
      <c r="E21" s="207"/>
      <c r="F21" s="207"/>
      <c r="G21" s="205"/>
      <c r="H21" s="206"/>
      <c r="I21" s="205"/>
      <c r="J21" s="208"/>
      <c r="K21" s="208"/>
      <c r="L21" s="208"/>
      <c r="M21" s="208"/>
      <c r="N21" s="311"/>
      <c r="R21" s="369" t="s">
        <v>230</v>
      </c>
    </row>
    <row r="22" spans="1:18" s="261" customFormat="1" x14ac:dyDescent="0.2">
      <c r="A22" s="285" t="s">
        <v>90</v>
      </c>
      <c r="B22" s="284" t="s">
        <v>195</v>
      </c>
      <c r="C22" s="368">
        <f>SUMIFS('B. FTE'!$F:$F,'B. FTE'!$J:$J,$R22)</f>
        <v>0</v>
      </c>
      <c r="D22" s="207"/>
      <c r="E22" s="207"/>
      <c r="F22" s="207"/>
      <c r="G22" s="205"/>
      <c r="H22" s="206"/>
      <c r="I22" s="205"/>
      <c r="J22" s="208"/>
      <c r="K22" s="208"/>
      <c r="L22" s="208"/>
      <c r="M22" s="208"/>
      <c r="N22" s="311"/>
      <c r="R22" s="369" t="s">
        <v>195</v>
      </c>
    </row>
    <row r="23" spans="1:18" s="261" customFormat="1" x14ac:dyDescent="0.2">
      <c r="A23" s="286" t="s">
        <v>144</v>
      </c>
      <c r="B23" s="377" t="s">
        <v>145</v>
      </c>
      <c r="C23" s="368">
        <f>SUMIFS('B. FTE'!$F:$F,'B. FTE'!$J:$J,$R23)</f>
        <v>0</v>
      </c>
      <c r="D23" s="207"/>
      <c r="E23" s="207"/>
      <c r="F23" s="207"/>
      <c r="G23" s="205"/>
      <c r="H23" s="206"/>
      <c r="I23" s="205"/>
      <c r="J23" s="208"/>
      <c r="K23" s="208"/>
      <c r="L23" s="208"/>
      <c r="M23" s="208"/>
      <c r="N23" s="311"/>
      <c r="R23" s="369" t="s">
        <v>145</v>
      </c>
    </row>
    <row r="24" spans="1:18" s="261" customFormat="1" x14ac:dyDescent="0.2">
      <c r="A24" s="287"/>
      <c r="B24" s="288"/>
      <c r="C24" s="288"/>
      <c r="D24" s="288"/>
      <c r="E24" s="288"/>
      <c r="F24" s="288"/>
      <c r="G24" s="288"/>
      <c r="H24" s="288"/>
      <c r="I24" s="288"/>
      <c r="J24" s="288"/>
      <c r="K24" s="288"/>
      <c r="L24" s="288"/>
      <c r="M24" s="288"/>
      <c r="N24" s="312"/>
    </row>
    <row r="25" spans="1:18" s="261" customFormat="1" x14ac:dyDescent="0.2">
      <c r="A25" s="289" t="str">
        <f>"(1)"</f>
        <v>(1)</v>
      </c>
      <c r="B25" s="288" t="s">
        <v>126</v>
      </c>
      <c r="C25" s="288"/>
      <c r="D25" s="288"/>
      <c r="E25" s="288"/>
      <c r="F25" s="288"/>
      <c r="G25" s="288"/>
      <c r="H25" s="288"/>
      <c r="I25" s="288"/>
      <c r="J25" s="288"/>
      <c r="K25" s="288"/>
      <c r="L25" s="288"/>
      <c r="M25" s="288"/>
      <c r="N25" s="312"/>
    </row>
    <row r="26" spans="1:18" s="261" customFormat="1" x14ac:dyDescent="0.2">
      <c r="A26" s="289" t="str">
        <f>"("&amp;RIGHT(K12,1)&amp;")"</f>
        <v>(2)</v>
      </c>
      <c r="B26" s="290" t="str">
        <f>K11&amp;" is in addition to "&amp;J11</f>
        <v>(I) is in addition to (H)</v>
      </c>
      <c r="C26" s="288"/>
      <c r="D26" s="288"/>
      <c r="E26" s="288"/>
      <c r="F26" s="288"/>
      <c r="G26" s="288"/>
      <c r="H26" s="288"/>
      <c r="I26" s="288"/>
      <c r="J26" s="288"/>
      <c r="K26" s="288"/>
      <c r="L26" s="288"/>
      <c r="M26" s="288"/>
      <c r="N26" s="312"/>
    </row>
    <row r="27" spans="1:18" s="261" customFormat="1" x14ac:dyDescent="0.2">
      <c r="A27" s="289" t="str">
        <f>"("&amp;RIGHT(L12,1)&amp;")"</f>
        <v>(3)</v>
      </c>
      <c r="B27" s="290" t="str">
        <f>L11&amp;" is in addition to "&amp;J11&amp;" and "&amp;K11</f>
        <v>(J) is in addition to (H) and (I)</v>
      </c>
      <c r="C27" s="288"/>
      <c r="D27" s="288"/>
      <c r="E27" s="288"/>
      <c r="F27" s="288"/>
      <c r="G27" s="288"/>
      <c r="H27" s="288"/>
      <c r="I27" s="288"/>
      <c r="J27" s="288"/>
      <c r="K27" s="288"/>
      <c r="L27" s="288"/>
      <c r="M27" s="288"/>
      <c r="N27" s="312"/>
    </row>
    <row r="28" spans="1:18" s="261" customFormat="1" ht="13.5" thickBot="1" x14ac:dyDescent="0.25">
      <c r="A28" s="291"/>
      <c r="B28" s="292"/>
      <c r="C28" s="292"/>
      <c r="D28" s="292"/>
      <c r="E28" s="292"/>
      <c r="F28" s="292"/>
      <c r="G28" s="292"/>
      <c r="H28" s="292"/>
      <c r="I28" s="292"/>
      <c r="J28" s="292"/>
      <c r="K28" s="292"/>
      <c r="L28" s="292"/>
      <c r="M28" s="292"/>
      <c r="N28" s="313"/>
    </row>
    <row r="29" spans="1:18" ht="11.25" customHeight="1" x14ac:dyDescent="0.2">
      <c r="N29" s="308" t="str">
        <f>'A. General'!$I$70</f>
        <v>October 2022</v>
      </c>
    </row>
    <row r="30" spans="1:18" x14ac:dyDescent="0.2"/>
    <row r="31" spans="1:18" hidden="1" x14ac:dyDescent="0.2">
      <c r="A31" s="57" t="s">
        <v>0</v>
      </c>
    </row>
  </sheetData>
  <sheetProtection algorithmName="SHA-512" hashValue="ENnMjbYyyEdCCRXEDmc6dj/6r6qlKygER1WIu5MJILQwf/2q+7omOiyqI6y0zuO25hsh+fMgWi1C9+fOkB0Okg==" saltValue="e1Gcd4chlaS//nhlDiSzmw==" spinCount="100000" sheet="1" objects="1" scenarios="1" selectLockedCells="1"/>
  <dataValidations count="3">
    <dataValidation type="decimal" allowBlank="1" showInputMessage="1" showErrorMessage="1" sqref="H13:H23" xr:uid="{B2563697-F03D-48E5-9F1E-83E994C8A6D3}">
      <formula1>-1</formula1>
      <formula2>100</formula2>
    </dataValidation>
    <dataValidation type="decimal" allowBlank="1" showInputMessage="1" showErrorMessage="1" sqref="G13:G23 I13:M23" xr:uid="{9015A95D-C918-4F42-8081-FA4B63470E4D}">
      <formula1>0</formula1>
      <formula2>100000000</formula2>
    </dataValidation>
    <dataValidation type="decimal" allowBlank="1" showInputMessage="1" showErrorMessage="1" sqref="C13:H23" xr:uid="{7951AD12-CA73-46DA-A4BD-A258C58148B5}">
      <formula1>0</formula1>
      <formula2>10000</formula2>
    </dataValidation>
  </dataValidations>
  <printOptions horizontalCentered="1"/>
  <pageMargins left="0.25" right="0.25" top="0.6" bottom="0.6" header="0.25" footer="0.25"/>
  <pageSetup scale="78" orientation="landscape" r:id="rId1"/>
  <headerFooter>
    <oddHeader>&amp;C&amp;"Arial,Bold"&amp;10Draft and Confidential&amp;R&amp;"Arial,Regular"&amp;10&amp;D</oddHeader>
    <oddFooter>&amp;L&amp;"Arial,Regular"&amp;10&amp;A&amp;C&amp;"Arial,Bold"&amp;10Milliman&amp;R&amp;"Arial,Regular"&amp;10Page &amp;P</oddFooter>
  </headerFooter>
  <ignoredErrors>
    <ignoredError sqref="A13:A23"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165-07E6-4001-A5DB-83147DB54770}">
  <sheetPr codeName="Sheet3">
    <pageSetUpPr fitToPage="1"/>
  </sheetPr>
  <dimension ref="A1:N166"/>
  <sheetViews>
    <sheetView showGridLines="0" zoomScale="99" zoomScaleNormal="99" workbookViewId="0">
      <selection activeCell="F12" sqref="F12"/>
    </sheetView>
  </sheetViews>
  <sheetFormatPr defaultColWidth="0" defaultRowHeight="0" customHeight="1" zeroHeight="1" x14ac:dyDescent="0.2"/>
  <cols>
    <col min="1" max="1" width="3.42578125" style="58" customWidth="1"/>
    <col min="2" max="2" width="2.85546875" style="20" customWidth="1"/>
    <col min="3" max="3" width="46.5703125" style="20" customWidth="1"/>
    <col min="4" max="4" width="25.5703125" style="20" customWidth="1"/>
    <col min="5" max="5" width="32.140625" style="20" customWidth="1"/>
    <col min="6" max="6" width="25.5703125" style="20" customWidth="1"/>
    <col min="7" max="7" width="20.42578125" style="20" customWidth="1"/>
    <col min="8" max="8" width="13.85546875" style="20" customWidth="1"/>
    <col min="9" max="9" width="3.140625" style="22" customWidth="1"/>
    <col min="10" max="10" width="6.5703125" style="22" hidden="1"/>
    <col min="11" max="11" width="5.42578125" style="22" hidden="1"/>
    <col min="12" max="12" width="5.5703125" style="22" hidden="1"/>
    <col min="13" max="16384" width="8.5703125" style="22" hidden="1"/>
  </cols>
  <sheetData>
    <row r="1" spans="1:14" s="179" customFormat="1" ht="15" x14ac:dyDescent="0.2">
      <c r="A1" s="3" t="str">
        <f>'A. General'!$A$1</f>
        <v>State of Ohio - Department of Developmental Disabilities</v>
      </c>
      <c r="B1" s="4"/>
      <c r="C1" s="5"/>
      <c r="D1" s="5"/>
      <c r="E1" s="5"/>
      <c r="F1" s="5"/>
      <c r="G1" s="5"/>
      <c r="H1" s="6"/>
      <c r="I1" s="7"/>
      <c r="J1" s="57" t="s">
        <v>0</v>
      </c>
      <c r="M1" s="180"/>
      <c r="N1" s="181"/>
    </row>
    <row r="2" spans="1:14" s="182" customFormat="1" ht="15" x14ac:dyDescent="0.2">
      <c r="A2" s="8" t="str">
        <f>'A. General'!$A$2</f>
        <v>Work and Non-Work Service Rate Setting</v>
      </c>
      <c r="B2" s="9"/>
      <c r="C2" s="10"/>
      <c r="D2" s="10"/>
      <c r="E2" s="10"/>
      <c r="F2" s="10"/>
      <c r="G2" s="10"/>
      <c r="H2" s="11"/>
      <c r="I2" s="12"/>
      <c r="J2" s="12"/>
      <c r="M2" s="183"/>
      <c r="N2" s="184"/>
    </row>
    <row r="3" spans="1:14" s="185" customFormat="1" ht="15" x14ac:dyDescent="0.2">
      <c r="A3" s="8" t="str">
        <f>'A. General'!$A$3</f>
        <v>Provider Cost and Wage Survey</v>
      </c>
      <c r="B3" s="9"/>
      <c r="C3" s="10"/>
      <c r="D3" s="10"/>
      <c r="E3" s="10"/>
      <c r="F3" s="10"/>
      <c r="G3" s="10"/>
      <c r="H3" s="11"/>
      <c r="I3" s="13"/>
      <c r="J3" s="13"/>
      <c r="M3" s="186"/>
    </row>
    <row r="4" spans="1:14" s="187" customFormat="1" ht="15" x14ac:dyDescent="0.2">
      <c r="A4" s="8" t="s">
        <v>189</v>
      </c>
      <c r="B4" s="9"/>
      <c r="C4" s="10"/>
      <c r="D4" s="10"/>
      <c r="E4" s="10"/>
      <c r="F4" s="10"/>
      <c r="G4" s="10"/>
      <c r="H4" s="11"/>
      <c r="I4" s="14"/>
      <c r="J4" s="14"/>
      <c r="M4" s="188"/>
    </row>
    <row r="5" spans="1:14" ht="12.75" x14ac:dyDescent="0.2">
      <c r="A5" s="15" t="s">
        <v>245</v>
      </c>
      <c r="B5" s="16"/>
      <c r="C5" s="16"/>
      <c r="D5" s="16"/>
      <c r="E5" s="16"/>
      <c r="F5" s="16"/>
      <c r="G5" s="16"/>
      <c r="H5" s="17"/>
    </row>
    <row r="6" spans="1:14" ht="12.75" x14ac:dyDescent="0.2">
      <c r="A6" s="40" t="s">
        <v>59</v>
      </c>
      <c r="H6" s="21"/>
      <c r="J6" s="65"/>
    </row>
    <row r="7" spans="1:14" ht="12.75" x14ac:dyDescent="0.2">
      <c r="A7" s="40"/>
      <c r="H7" s="21"/>
      <c r="J7" s="65"/>
    </row>
    <row r="8" spans="1:14" ht="12.75" x14ac:dyDescent="0.2">
      <c r="A8" s="214" t="str">
        <f>"Reported information for this worksheet: as of 9/1/2022"</f>
        <v>Reported information for this worksheet: as of 9/1/2022</v>
      </c>
      <c r="H8" s="21"/>
      <c r="J8" s="65"/>
    </row>
    <row r="9" spans="1:14" ht="25.5" x14ac:dyDescent="0.2">
      <c r="A9" s="23" t="s">
        <v>2</v>
      </c>
      <c r="B9" s="397" t="s">
        <v>236</v>
      </c>
      <c r="C9" s="397"/>
      <c r="D9" s="397"/>
      <c r="E9" s="397"/>
      <c r="F9" s="203" t="s">
        <v>247</v>
      </c>
      <c r="H9" s="21"/>
      <c r="K9" s="65"/>
    </row>
    <row r="10" spans="1:14" ht="12.75" x14ac:dyDescent="0.2">
      <c r="A10" s="23"/>
      <c r="B10" s="356" t="s">
        <v>239</v>
      </c>
      <c r="C10"/>
      <c r="D10"/>
      <c r="E10"/>
      <c r="F10" s="293"/>
      <c r="H10" s="21"/>
      <c r="K10" s="65"/>
    </row>
    <row r="11" spans="1:14" ht="12.75" x14ac:dyDescent="0.2">
      <c r="A11" s="23"/>
      <c r="B11" s="202" t="s">
        <v>11</v>
      </c>
      <c r="C11" t="s">
        <v>259</v>
      </c>
      <c r="D11"/>
      <c r="E11"/>
      <c r="F11" s="384">
        <f>SUMIFS('B. FTE'!$D:$D,'B. FTE'!$J:$J,$L11)</f>
        <v>0</v>
      </c>
      <c r="H11" s="21"/>
      <c r="K11" s="65"/>
      <c r="L11" s="366" t="s">
        <v>231</v>
      </c>
    </row>
    <row r="12" spans="1:14" s="20" customFormat="1" ht="12.75" x14ac:dyDescent="0.2">
      <c r="A12" s="36"/>
      <c r="B12" s="202" t="s">
        <v>12</v>
      </c>
      <c r="C12" s="201" t="s">
        <v>143</v>
      </c>
      <c r="D12" s="41"/>
      <c r="F12" s="1"/>
      <c r="H12" s="21"/>
    </row>
    <row r="13" spans="1:14" s="20" customFormat="1" ht="12.75" x14ac:dyDescent="0.2">
      <c r="A13" s="36"/>
      <c r="B13" s="202" t="s">
        <v>13</v>
      </c>
      <c r="C13" s="201" t="s">
        <v>147</v>
      </c>
      <c r="F13" s="158"/>
      <c r="H13" s="21"/>
    </row>
    <row r="14" spans="1:14" s="20" customFormat="1" ht="12.75" x14ac:dyDescent="0.2">
      <c r="A14" s="36"/>
      <c r="B14" s="385" t="s">
        <v>14</v>
      </c>
      <c r="C14" s="201" t="s">
        <v>148</v>
      </c>
      <c r="F14" s="158"/>
      <c r="H14" s="21"/>
    </row>
    <row r="15" spans="1:14" s="20" customFormat="1" ht="12.75" x14ac:dyDescent="0.2">
      <c r="A15" s="36"/>
      <c r="B15" s="202"/>
      <c r="C15" s="202"/>
      <c r="D15" s="202"/>
      <c r="E15" s="202"/>
      <c r="F15" s="202"/>
      <c r="H15" s="21"/>
    </row>
    <row r="16" spans="1:14" s="20" customFormat="1" ht="12.75" x14ac:dyDescent="0.2">
      <c r="A16" s="36"/>
      <c r="B16" s="379" t="s">
        <v>204</v>
      </c>
      <c r="C16" s="201"/>
      <c r="H16" s="21"/>
    </row>
    <row r="17" spans="1:12" ht="12.75" x14ac:dyDescent="0.2">
      <c r="A17" s="23"/>
      <c r="B17" s="385" t="s">
        <v>19</v>
      </c>
      <c r="C17" t="s">
        <v>259</v>
      </c>
      <c r="D17"/>
      <c r="E17"/>
      <c r="F17" s="384">
        <f>SUMIFS('B. FTE'!$D:$D,'B. FTE'!$J:$J,$L17)</f>
        <v>0</v>
      </c>
      <c r="H17" s="21"/>
      <c r="K17" s="65"/>
      <c r="L17" s="366" t="s">
        <v>232</v>
      </c>
    </row>
    <row r="18" spans="1:12" s="20" customFormat="1" ht="12.75" x14ac:dyDescent="0.2">
      <c r="A18" s="36"/>
      <c r="B18" s="385" t="s">
        <v>20</v>
      </c>
      <c r="C18" s="201" t="s">
        <v>200</v>
      </c>
      <c r="F18" s="158"/>
      <c r="H18" s="21"/>
    </row>
    <row r="19" spans="1:12" s="20" customFormat="1" ht="12.75" x14ac:dyDescent="0.2">
      <c r="A19" s="36"/>
      <c r="B19" s="385" t="s">
        <v>21</v>
      </c>
      <c r="C19" s="201" t="s">
        <v>201</v>
      </c>
      <c r="F19" s="158"/>
      <c r="H19" s="21"/>
    </row>
    <row r="20" spans="1:12" s="20" customFormat="1" ht="12.75" x14ac:dyDescent="0.2">
      <c r="A20" s="36"/>
      <c r="B20" s="385" t="s">
        <v>22</v>
      </c>
      <c r="C20" s="201" t="s">
        <v>202</v>
      </c>
      <c r="F20" s="158"/>
      <c r="H20" s="21"/>
    </row>
    <row r="21" spans="1:12" ht="14.1" customHeight="1" x14ac:dyDescent="0.2">
      <c r="A21" s="36"/>
      <c r="B21" s="43"/>
      <c r="C21" s="44"/>
      <c r="F21" s="46"/>
      <c r="G21" s="46"/>
      <c r="H21" s="21"/>
    </row>
    <row r="22" spans="1:12" ht="12.75" x14ac:dyDescent="0.2">
      <c r="A22" s="15" t="s">
        <v>246</v>
      </c>
      <c r="B22" s="16"/>
      <c r="C22" s="16"/>
      <c r="D22" s="16"/>
      <c r="E22" s="16"/>
      <c r="F22" s="16"/>
      <c r="G22" s="16"/>
      <c r="H22" s="17"/>
      <c r="J22" s="74"/>
    </row>
    <row r="23" spans="1:12" ht="12.75" x14ac:dyDescent="0.2">
      <c r="A23" s="391" t="s">
        <v>241</v>
      </c>
      <c r="B23" s="25"/>
      <c r="C23" s="25"/>
      <c r="D23" s="28"/>
      <c r="F23" s="25"/>
      <c r="G23" s="25"/>
      <c r="H23" s="26"/>
      <c r="J23" s="74"/>
    </row>
    <row r="24" spans="1:12" ht="25.5" x14ac:dyDescent="0.2">
      <c r="A24" s="340" t="s">
        <v>33</v>
      </c>
      <c r="B24" s="410" t="s">
        <v>238</v>
      </c>
      <c r="C24" s="410"/>
      <c r="D24" s="410"/>
      <c r="E24" s="410"/>
      <c r="F24" s="203" t="s">
        <v>235</v>
      </c>
      <c r="G24" s="203" t="s">
        <v>237</v>
      </c>
      <c r="H24" s="21"/>
      <c r="K24" s="65"/>
    </row>
    <row r="25" spans="1:12" ht="12.75" x14ac:dyDescent="0.2">
      <c r="A25" s="341"/>
      <c r="B25" s="342" t="s">
        <v>11</v>
      </c>
      <c r="C25" s="343" t="s">
        <v>130</v>
      </c>
      <c r="D25" s="344"/>
      <c r="E25" s="38"/>
      <c r="F25" s="324"/>
      <c r="G25" s="204">
        <f>F25*SUM(F12,F18)*12</f>
        <v>0</v>
      </c>
      <c r="H25" s="26"/>
      <c r="J25" s="74"/>
    </row>
    <row r="26" spans="1:12" ht="12.75" x14ac:dyDescent="0.2">
      <c r="A26" s="341"/>
      <c r="B26" s="342" t="s">
        <v>12</v>
      </c>
      <c r="C26" s="343" t="s">
        <v>131</v>
      </c>
      <c r="D26" s="344"/>
      <c r="E26" s="38"/>
      <c r="F26" s="324"/>
      <c r="G26" s="204">
        <f t="shared" ref="G26:G27" si="0">F26*SUM(F13,F19)*12</f>
        <v>0</v>
      </c>
      <c r="H26" s="26"/>
      <c r="J26" s="74"/>
    </row>
    <row r="27" spans="1:12" ht="12.75" x14ac:dyDescent="0.2">
      <c r="A27" s="341"/>
      <c r="B27" s="342" t="s">
        <v>13</v>
      </c>
      <c r="C27" s="343" t="s">
        <v>132</v>
      </c>
      <c r="D27" s="344"/>
      <c r="E27" s="38"/>
      <c r="F27" s="324"/>
      <c r="G27" s="204">
        <f t="shared" si="0"/>
        <v>0</v>
      </c>
      <c r="H27" s="26"/>
      <c r="J27" s="74"/>
    </row>
    <row r="28" spans="1:12" ht="12.75" x14ac:dyDescent="0.2">
      <c r="A28" s="50"/>
      <c r="B28" s="55"/>
      <c r="C28" s="56"/>
      <c r="D28" s="56"/>
      <c r="E28" s="38"/>
      <c r="H28" s="48"/>
      <c r="I28" s="49"/>
      <c r="J28" s="65"/>
    </row>
    <row r="29" spans="1:12" ht="13.5" thickBot="1" x14ac:dyDescent="0.25">
      <c r="A29" s="153"/>
      <c r="B29" s="154"/>
      <c r="C29" s="154"/>
      <c r="D29" s="154"/>
      <c r="E29" s="155"/>
      <c r="F29" s="155"/>
      <c r="G29" s="155"/>
      <c r="H29" s="157"/>
      <c r="I29" s="49"/>
      <c r="J29" s="65"/>
    </row>
    <row r="30" spans="1:12" ht="12.75" x14ac:dyDescent="0.2">
      <c r="A30" s="159"/>
      <c r="B30" s="160"/>
      <c r="C30" s="160"/>
      <c r="D30" s="160"/>
      <c r="E30" s="161"/>
      <c r="F30" s="161"/>
      <c r="G30" s="161"/>
      <c r="H30" s="163" t="str">
        <f>'A. General'!$I$70</f>
        <v>October 2022</v>
      </c>
      <c r="I30" s="49"/>
      <c r="J30" s="65"/>
    </row>
    <row r="31" spans="1:12" ht="12.75" x14ac:dyDescent="0.2">
      <c r="A31" s="159"/>
      <c r="B31" s="160"/>
      <c r="C31" s="160"/>
      <c r="D31" s="160"/>
      <c r="E31" s="161"/>
      <c r="F31" s="161"/>
      <c r="G31" s="161"/>
      <c r="H31" s="163"/>
      <c r="I31" s="49"/>
      <c r="J31" s="65"/>
    </row>
    <row r="32" spans="1:12" ht="12.75" hidden="1" x14ac:dyDescent="0.2">
      <c r="A32" s="57" t="s">
        <v>0</v>
      </c>
      <c r="F32" s="52"/>
      <c r="G32" s="52"/>
      <c r="H32" s="52"/>
      <c r="I32" s="49"/>
    </row>
    <row r="33" spans="6:9" ht="12.75" hidden="1" x14ac:dyDescent="0.2">
      <c r="F33" s="52"/>
      <c r="G33" s="52"/>
      <c r="H33" s="52"/>
      <c r="I33" s="49"/>
    </row>
    <row r="34" spans="6:9" ht="12.75" hidden="1" x14ac:dyDescent="0.2"/>
    <row r="35" spans="6:9" ht="12.75" hidden="1" x14ac:dyDescent="0.2"/>
    <row r="36" spans="6:9" ht="12.75" hidden="1" x14ac:dyDescent="0.2"/>
    <row r="37" spans="6:9" ht="12.75" hidden="1" x14ac:dyDescent="0.2"/>
    <row r="38" spans="6:9" ht="12.75" hidden="1" x14ac:dyDescent="0.2"/>
    <row r="39" spans="6:9" ht="12.75" hidden="1" x14ac:dyDescent="0.2"/>
    <row r="40" spans="6:9" ht="12.75" hidden="1" x14ac:dyDescent="0.2"/>
    <row r="41" spans="6:9" ht="12.75" hidden="1" x14ac:dyDescent="0.2"/>
    <row r="42" spans="6:9" ht="12.75" hidden="1" x14ac:dyDescent="0.2"/>
    <row r="43" spans="6:9" ht="12.75" hidden="1" x14ac:dyDescent="0.2"/>
    <row r="44" spans="6:9" ht="12.75" hidden="1" x14ac:dyDescent="0.2"/>
    <row r="45" spans="6:9" ht="12.75" hidden="1" x14ac:dyDescent="0.2"/>
    <row r="46" spans="6:9" ht="12.75" hidden="1" x14ac:dyDescent="0.2"/>
    <row r="47" spans="6:9" ht="12.75" hidden="1" x14ac:dyDescent="0.2"/>
    <row r="48" spans="6:9"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sheetData>
  <sheetProtection algorithmName="SHA-512" hashValue="LHnEpcnydKFr4jD5XApMubo7GnrIpekxyDrE/LIUHl9ELxE4qNIinEQ8/xeT1e3+a1Vk5QVm+5nIaNrPgSbf0A==" saltValue="hAhyjU71D43ZMNQR8W+Ciw==" spinCount="100000" sheet="1" objects="1" scenarios="1" selectLockedCells="1"/>
  <mergeCells count="2">
    <mergeCell ref="B9:E9"/>
    <mergeCell ref="B24:E24"/>
  </mergeCells>
  <dataValidations count="2">
    <dataValidation type="date" errorStyle="warning" operator="greaterThan" allowBlank="1" showErrorMessage="1" error="This field should be in a date format" sqref="F21:G21" xr:uid="{58A710F6-8539-42EF-8E61-E499A9D0311D}">
      <formula1>43466</formula1>
    </dataValidation>
    <dataValidation type="whole" allowBlank="1" showInputMessage="1" showErrorMessage="1" sqref="F12" xr:uid="{934F1AEB-8E71-4FE7-98F0-96A82D19740B}">
      <formula1>1</formula1>
      <formula2>100</formula2>
    </dataValidation>
  </dataValidations>
  <printOptions horizontalCentered="1"/>
  <pageMargins left="0.25" right="0.25" top="0.6" bottom="0.6" header="0.25" footer="0.25"/>
  <pageSetup scale="87" orientation="landscape" r:id="rId1"/>
  <headerFooter>
    <oddHeader>&amp;C&amp;"Arial,Bold"&amp;10Draft and Confidential&amp;R&amp;"Arial,Regular"&amp;10&amp;D</oddHeader>
    <oddFooter>&amp;L&amp;"Arial,Regular"&amp;10&amp;A&amp;C&amp;"Arial,Bold"&amp;10Milliman&amp;R&amp;"Arial,Regular"&amp;10Page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37" r:id="rId5" name="Check Box 5">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38" r:id="rId6" name="Check Box 6">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39" r:id="rId7" name="Check Box 7">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0" r:id="rId8" name="Check Box 8">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1" r:id="rId9" name="Check Box 9">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2" r:id="rId10" name="Check Box 10">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3" r:id="rId11" name="Check Box 11">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4" r:id="rId12" name="Check Box 12">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5" r:id="rId13" name="Check Box 13">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6" r:id="rId14" name="Check Box 14">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7" r:id="rId15" name="Check Box 15">
              <controlPr locked="0" defaultSize="0" autoFill="0" autoLine="0" autoPict="0">
                <anchor moveWithCells="1">
                  <from>
                    <xdr:col>5</xdr:col>
                    <xdr:colOff>180975</xdr:colOff>
                    <xdr:row>4</xdr:row>
                    <xdr:rowOff>0</xdr:rowOff>
                  </from>
                  <to>
                    <xdr:col>5</xdr:col>
                    <xdr:colOff>723900</xdr:colOff>
                    <xdr:row>4</xdr:row>
                    <xdr:rowOff>0</xdr:rowOff>
                  </to>
                </anchor>
              </controlPr>
            </control>
          </mc:Choice>
        </mc:AlternateContent>
        <mc:AlternateContent xmlns:mc="http://schemas.openxmlformats.org/markup-compatibility/2006">
          <mc:Choice Requires="x14">
            <control shapeId="18448" r:id="rId16" name="Check Box 16">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49" r:id="rId17" name="Check Box 17">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0" r:id="rId18" name="Check Box 18">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1" r:id="rId19" name="Check Box 19">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2" r:id="rId20" name="Check Box 20">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3" r:id="rId21" name="Check Box 21">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4" r:id="rId22" name="Check Box 22">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5" r:id="rId23" name="Check Box 23">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6" r:id="rId24" name="Check Box 24">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7" r:id="rId25" name="Check Box 25">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8" r:id="rId26" name="Check Box 26">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mc:AlternateContent xmlns:mc="http://schemas.openxmlformats.org/markup-compatibility/2006">
          <mc:Choice Requires="x14">
            <control shapeId="18459" r:id="rId27" name="Check Box 27">
              <controlPr locked="0" defaultSize="0" autoFill="0" autoLine="0" autoPict="0">
                <anchor moveWithCells="1">
                  <from>
                    <xdr:col>6</xdr:col>
                    <xdr:colOff>180975</xdr:colOff>
                    <xdr:row>4</xdr:row>
                    <xdr:rowOff>0</xdr:rowOff>
                  </from>
                  <to>
                    <xdr:col>6</xdr:col>
                    <xdr:colOff>723900</xdr:colOff>
                    <xdr:row>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790F-97F5-4707-B3E1-1B6FC2DBA9CA}">
  <sheetPr>
    <pageSetUpPr fitToPage="1"/>
  </sheetPr>
  <dimension ref="A1:O30"/>
  <sheetViews>
    <sheetView showGridLines="0" zoomScale="90" zoomScaleNormal="90" workbookViewId="0">
      <selection activeCell="F13" sqref="F13"/>
    </sheetView>
  </sheetViews>
  <sheetFormatPr defaultColWidth="0" defaultRowHeight="12.75" zeroHeight="1" x14ac:dyDescent="0.2"/>
  <cols>
    <col min="1" max="1" width="5.5703125" style="257" customWidth="1"/>
    <col min="2" max="2" width="5.5703125" style="226" customWidth="1"/>
    <col min="3" max="3" width="65" style="226" bestFit="1" customWidth="1"/>
    <col min="4" max="4" width="15.5703125" style="226" customWidth="1"/>
    <col min="5" max="5" width="4.5703125" style="226" customWidth="1"/>
    <col min="6" max="11" width="17.42578125" style="226" customWidth="1"/>
    <col min="12" max="12" width="1.42578125" style="226" customWidth="1"/>
    <col min="13" max="13" width="1.140625" style="226" customWidth="1"/>
    <col min="14" max="14" width="8.5703125" style="218" hidden="1"/>
    <col min="15" max="15" width="8.5703125" style="369" hidden="1"/>
    <col min="16" max="16384" width="8.5703125" style="218" hidden="1"/>
  </cols>
  <sheetData>
    <row r="1" spans="1:15" x14ac:dyDescent="0.2">
      <c r="A1" s="215" t="str">
        <f>'A. General'!$A$1</f>
        <v>State of Ohio - Department of Developmental Disabilities</v>
      </c>
      <c r="B1" s="216"/>
      <c r="C1" s="217"/>
      <c r="D1" s="217"/>
      <c r="E1" s="217"/>
      <c r="F1" s="217"/>
      <c r="G1" s="217"/>
      <c r="H1" s="217"/>
      <c r="I1" s="217"/>
      <c r="J1" s="217"/>
      <c r="K1" s="217"/>
      <c r="L1" s="314"/>
      <c r="M1" s="218"/>
      <c r="N1" s="218" t="s">
        <v>0</v>
      </c>
    </row>
    <row r="2" spans="1:15" x14ac:dyDescent="0.2">
      <c r="A2" s="219" t="str">
        <f>'A. General'!$A$2</f>
        <v>Work and Non-Work Service Rate Setting</v>
      </c>
      <c r="B2" s="220"/>
      <c r="C2" s="221"/>
      <c r="D2" s="221"/>
      <c r="E2" s="221"/>
      <c r="F2" s="221"/>
      <c r="G2" s="221"/>
      <c r="H2" s="221"/>
      <c r="I2" s="221"/>
      <c r="J2" s="221"/>
      <c r="K2" s="221"/>
      <c r="L2" s="315"/>
      <c r="M2" s="218"/>
    </row>
    <row r="3" spans="1:15" x14ac:dyDescent="0.2">
      <c r="A3" s="222" t="str">
        <f>'A. General'!A3</f>
        <v>Provider Cost and Wage Survey</v>
      </c>
      <c r="B3" s="223"/>
      <c r="C3" s="221"/>
      <c r="D3" s="221"/>
      <c r="E3" s="221"/>
      <c r="F3" s="221"/>
      <c r="G3" s="221"/>
      <c r="H3" s="221"/>
      <c r="I3" s="221"/>
      <c r="J3" s="221"/>
      <c r="K3" s="221"/>
      <c r="L3" s="315"/>
      <c r="M3" s="218"/>
    </row>
    <row r="4" spans="1:15" x14ac:dyDescent="0.2">
      <c r="A4" s="222" t="s">
        <v>197</v>
      </c>
      <c r="B4" s="223"/>
      <c r="C4" s="221"/>
      <c r="D4" s="221"/>
      <c r="E4" s="221"/>
      <c r="F4" s="221"/>
      <c r="G4" s="221"/>
      <c r="H4" s="221"/>
      <c r="I4" s="221"/>
      <c r="J4" s="221"/>
      <c r="K4" s="221"/>
      <c r="L4" s="315"/>
      <c r="M4" s="218"/>
    </row>
    <row r="5" spans="1:15" x14ac:dyDescent="0.2">
      <c r="A5" s="224" t="s">
        <v>248</v>
      </c>
      <c r="B5" s="225"/>
      <c r="C5" s="225"/>
      <c r="D5" s="225"/>
      <c r="E5" s="225"/>
      <c r="F5" s="225"/>
      <c r="G5" s="225"/>
      <c r="H5" s="225"/>
      <c r="I5" s="225"/>
      <c r="J5" s="225"/>
      <c r="K5" s="225"/>
      <c r="L5" s="316"/>
      <c r="M5" s="218"/>
    </row>
    <row r="6" spans="1:15" x14ac:dyDescent="0.2">
      <c r="A6" s="40" t="s">
        <v>59</v>
      </c>
      <c r="L6" s="317"/>
      <c r="M6" s="228"/>
    </row>
    <row r="7" spans="1:15" ht="77.25" customHeight="1" x14ac:dyDescent="0.2">
      <c r="A7" s="411" t="s">
        <v>222</v>
      </c>
      <c r="B7" s="412"/>
      <c r="C7" s="412"/>
      <c r="D7" s="412"/>
      <c r="E7" s="412"/>
      <c r="F7" s="412"/>
      <c r="G7" s="412"/>
      <c r="H7" s="412"/>
      <c r="I7" s="412"/>
      <c r="J7" s="412"/>
      <c r="K7" s="412"/>
      <c r="L7" s="318"/>
      <c r="M7" s="229"/>
    </row>
    <row r="8" spans="1:15" s="232" customFormat="1" x14ac:dyDescent="0.2">
      <c r="A8" s="214" t="str">
        <f>"Reported information for this worksheet: "&amp;TEXT('A. General'!$F$16,"MM/DD/YYYY")&amp;" - "&amp;TEXT('A. General'!$H$16,"MM/DD/YYYY")</f>
        <v>Reported information for this worksheet: MM/DD/YYYY - MM/DD/YYYY</v>
      </c>
      <c r="B8" s="230"/>
      <c r="C8" s="230"/>
      <c r="D8" s="230"/>
      <c r="E8" s="230"/>
      <c r="F8" s="230"/>
      <c r="G8" s="230"/>
      <c r="H8" s="230"/>
      <c r="I8" s="230"/>
      <c r="J8" s="230"/>
      <c r="K8" s="230"/>
      <c r="L8" s="319"/>
      <c r="M8" s="231"/>
      <c r="O8" s="369"/>
    </row>
    <row r="9" spans="1:15" ht="6.95" customHeight="1" x14ac:dyDescent="0.2">
      <c r="A9" s="233"/>
      <c r="L9" s="317"/>
      <c r="M9" s="228"/>
    </row>
    <row r="10" spans="1:15" x14ac:dyDescent="0.2">
      <c r="A10" s="233"/>
      <c r="D10" s="234" t="s">
        <v>8</v>
      </c>
      <c r="E10" s="234"/>
      <c r="F10" s="234" t="s">
        <v>9</v>
      </c>
      <c r="G10" s="234" t="s">
        <v>64</v>
      </c>
      <c r="H10" s="234" t="s">
        <v>10</v>
      </c>
      <c r="I10" s="234" t="s">
        <v>17</v>
      </c>
      <c r="J10" s="234" t="s">
        <v>18</v>
      </c>
      <c r="K10" s="234" t="s">
        <v>56</v>
      </c>
      <c r="L10" s="317"/>
      <c r="M10" s="228"/>
    </row>
    <row r="11" spans="1:15" ht="51" x14ac:dyDescent="0.2">
      <c r="A11" s="376" t="s">
        <v>221</v>
      </c>
      <c r="B11" s="236"/>
      <c r="C11" s="237"/>
      <c r="D11" s="393" t="s">
        <v>244</v>
      </c>
      <c r="E11" s="238"/>
      <c r="F11" s="238" t="s">
        <v>71</v>
      </c>
      <c r="G11" s="238" t="s">
        <v>93</v>
      </c>
      <c r="H11" s="238" t="s">
        <v>97</v>
      </c>
      <c r="I11" s="238" t="s">
        <v>95</v>
      </c>
      <c r="J11" s="238" t="s">
        <v>96</v>
      </c>
      <c r="K11" s="238" t="s">
        <v>94</v>
      </c>
      <c r="L11" s="317"/>
      <c r="M11" s="228"/>
    </row>
    <row r="12" spans="1:15" x14ac:dyDescent="0.2">
      <c r="A12" s="248"/>
      <c r="B12" s="243"/>
      <c r="C12" s="247"/>
      <c r="D12" s="227"/>
      <c r="E12" s="227"/>
      <c r="F12" s="227"/>
      <c r="G12" s="227"/>
      <c r="H12" s="227"/>
      <c r="I12" s="227"/>
      <c r="J12" s="227"/>
      <c r="K12" s="227"/>
      <c r="L12" s="320"/>
      <c r="M12" s="244"/>
    </row>
    <row r="13" spans="1:15" x14ac:dyDescent="0.2">
      <c r="A13" s="239" t="s">
        <v>2</v>
      </c>
      <c r="B13" s="240" t="s">
        <v>72</v>
      </c>
      <c r="C13" s="243"/>
      <c r="D13" s="380">
        <f>SUMIFS('B. FTE'!$D:$D,'B. FTE'!$J:$J,$O13)</f>
        <v>0</v>
      </c>
      <c r="E13" s="227"/>
      <c r="F13" s="209"/>
      <c r="G13" s="209"/>
      <c r="H13" s="209"/>
      <c r="I13" s="209"/>
      <c r="J13" s="209"/>
      <c r="K13" s="209"/>
      <c r="L13" s="320"/>
      <c r="M13" s="244"/>
      <c r="O13" s="369" t="s">
        <v>72</v>
      </c>
    </row>
    <row r="14" spans="1:15" x14ac:dyDescent="0.2">
      <c r="A14" s="239" t="s">
        <v>3</v>
      </c>
      <c r="B14" s="240" t="s">
        <v>78</v>
      </c>
      <c r="C14" s="245"/>
      <c r="D14" s="380">
        <f>SUMIFS('B. FTE'!$D:$D,'B. FTE'!$J:$J,$O14)</f>
        <v>0</v>
      </c>
      <c r="E14" s="227"/>
      <c r="F14" s="209"/>
      <c r="G14" s="209"/>
      <c r="H14" s="209"/>
      <c r="I14" s="209"/>
      <c r="J14" s="209"/>
      <c r="K14" s="209"/>
      <c r="L14" s="320"/>
      <c r="M14" s="244"/>
      <c r="O14" s="369" t="s">
        <v>78</v>
      </c>
    </row>
    <row r="15" spans="1:15" x14ac:dyDescent="0.2">
      <c r="A15" s="239" t="s">
        <v>4</v>
      </c>
      <c r="B15" s="246" t="s">
        <v>98</v>
      </c>
      <c r="C15" s="247"/>
      <c r="D15" s="380">
        <f>SUMIFS('B. FTE'!$D:$D,'B. FTE'!$J:$J,$O15)</f>
        <v>0</v>
      </c>
      <c r="E15" s="227"/>
      <c r="F15" s="209"/>
      <c r="G15" s="209"/>
      <c r="H15" s="209"/>
      <c r="I15" s="209"/>
      <c r="J15" s="209"/>
      <c r="K15" s="209"/>
      <c r="L15" s="320"/>
      <c r="M15" s="244"/>
      <c r="O15" s="369" t="s">
        <v>98</v>
      </c>
    </row>
    <row r="16" spans="1:15" x14ac:dyDescent="0.2">
      <c r="A16" s="239" t="s">
        <v>5</v>
      </c>
      <c r="B16" s="240" t="s">
        <v>100</v>
      </c>
      <c r="C16" s="247"/>
      <c r="D16" s="380">
        <f>SUMIFS('B. FTE'!$D:$D,'B. FTE'!$J:$J,$O16)</f>
        <v>0</v>
      </c>
      <c r="E16" s="227"/>
      <c r="F16" s="209"/>
      <c r="G16" s="209"/>
      <c r="H16" s="209"/>
      <c r="I16" s="209"/>
      <c r="J16" s="209"/>
      <c r="K16" s="209"/>
      <c r="L16" s="320"/>
      <c r="M16" s="244"/>
      <c r="O16" s="369" t="s">
        <v>100</v>
      </c>
    </row>
    <row r="17" spans="1:15" x14ac:dyDescent="0.2">
      <c r="A17" s="248" t="s">
        <v>224</v>
      </c>
      <c r="B17" s="243"/>
      <c r="C17" s="247"/>
      <c r="D17" s="227"/>
      <c r="E17" s="227"/>
      <c r="F17" s="227"/>
      <c r="G17" s="227"/>
      <c r="H17" s="227"/>
      <c r="I17" s="227"/>
      <c r="J17" s="227"/>
      <c r="K17" s="227"/>
      <c r="L17" s="320"/>
      <c r="M17" s="244"/>
    </row>
    <row r="18" spans="1:15" x14ac:dyDescent="0.2">
      <c r="A18" s="388" t="s">
        <v>6</v>
      </c>
      <c r="B18" s="375" t="s">
        <v>104</v>
      </c>
      <c r="C18" s="249"/>
      <c r="D18" s="380">
        <f>SUMIFS('B. FTE'!$D:$D,'B. FTE'!$J:$J,$O18)</f>
        <v>0</v>
      </c>
      <c r="E18" s="227"/>
      <c r="F18" s="209"/>
      <c r="G18" s="209"/>
      <c r="H18" s="209"/>
      <c r="I18" s="209"/>
      <c r="J18" s="209"/>
      <c r="K18" s="209"/>
      <c r="L18" s="320"/>
      <c r="M18" s="244"/>
      <c r="O18" s="369" t="s">
        <v>226</v>
      </c>
    </row>
    <row r="19" spans="1:15" x14ac:dyDescent="0.2">
      <c r="A19" s="388" t="s">
        <v>82</v>
      </c>
      <c r="B19" s="375" t="s">
        <v>107</v>
      </c>
      <c r="C19" s="249"/>
      <c r="D19" s="380">
        <f>SUMIFS('B. FTE'!$D:$D,'B. FTE'!$J:$J,$O19)</f>
        <v>0</v>
      </c>
      <c r="E19" s="227"/>
      <c r="F19" s="209"/>
      <c r="G19" s="209"/>
      <c r="H19" s="209"/>
      <c r="I19" s="209"/>
      <c r="J19" s="209"/>
      <c r="K19" s="209"/>
      <c r="L19" s="320"/>
      <c r="M19" s="244"/>
      <c r="O19" s="369" t="s">
        <v>227</v>
      </c>
    </row>
    <row r="20" spans="1:15" x14ac:dyDescent="0.2">
      <c r="A20" s="389" t="s">
        <v>85</v>
      </c>
      <c r="B20" s="375" t="s">
        <v>110</v>
      </c>
      <c r="C20" s="249"/>
      <c r="D20" s="380">
        <f>SUMIFS('B. FTE'!$D:$D,'B. FTE'!$J:$J,$O20)</f>
        <v>0</v>
      </c>
      <c r="E20" s="227"/>
      <c r="F20" s="209"/>
      <c r="G20" s="209"/>
      <c r="H20" s="209"/>
      <c r="I20" s="209"/>
      <c r="J20" s="209"/>
      <c r="K20" s="209"/>
      <c r="L20" s="320"/>
      <c r="M20" s="244"/>
      <c r="O20" s="369" t="s">
        <v>228</v>
      </c>
    </row>
    <row r="21" spans="1:15" x14ac:dyDescent="0.2">
      <c r="A21" s="389" t="s">
        <v>88</v>
      </c>
      <c r="B21" s="375" t="s">
        <v>114</v>
      </c>
      <c r="C21" s="249"/>
      <c r="D21" s="380">
        <f>SUMIFS('B. FTE'!$D:$D,'B. FTE'!$J:$J,$O21)</f>
        <v>0</v>
      </c>
      <c r="E21" s="227"/>
      <c r="F21" s="209"/>
      <c r="G21" s="209"/>
      <c r="H21" s="209"/>
      <c r="I21" s="209"/>
      <c r="J21" s="209"/>
      <c r="K21" s="209"/>
      <c r="L21" s="320"/>
      <c r="M21" s="244"/>
      <c r="O21" s="369" t="s">
        <v>229</v>
      </c>
    </row>
    <row r="22" spans="1:15" x14ac:dyDescent="0.2">
      <c r="A22" s="389" t="s">
        <v>89</v>
      </c>
      <c r="B22" s="253" t="s">
        <v>119</v>
      </c>
      <c r="C22" s="250"/>
      <c r="D22" s="380">
        <f>SUMIFS('B. FTE'!$D:$D,'B. FTE'!$J:$J,$O22)</f>
        <v>0</v>
      </c>
      <c r="E22" s="227"/>
      <c r="F22" s="209"/>
      <c r="G22" s="209"/>
      <c r="H22" s="209"/>
      <c r="I22" s="209"/>
      <c r="J22" s="209"/>
      <c r="K22" s="209"/>
      <c r="L22" s="320"/>
      <c r="M22" s="244"/>
      <c r="O22" s="369" t="s">
        <v>230</v>
      </c>
    </row>
    <row r="23" spans="1:15" x14ac:dyDescent="0.2">
      <c r="A23" s="248"/>
      <c r="B23" s="243"/>
      <c r="C23" s="247"/>
      <c r="D23" s="227"/>
      <c r="E23" s="227"/>
      <c r="F23" s="227"/>
      <c r="G23" s="227"/>
      <c r="H23" s="227"/>
      <c r="I23" s="227"/>
      <c r="J23" s="227"/>
      <c r="K23" s="227"/>
      <c r="L23" s="320"/>
      <c r="M23" s="244"/>
    </row>
    <row r="24" spans="1:15" x14ac:dyDescent="0.2">
      <c r="A24" s="251" t="s">
        <v>90</v>
      </c>
      <c r="B24" s="246" t="s">
        <v>195</v>
      </c>
      <c r="C24" s="247"/>
      <c r="D24" s="380">
        <f>SUMIFS('B. FTE'!$D:$D,'B. FTE'!$J:$J,$O24)</f>
        <v>0</v>
      </c>
      <c r="E24" s="227"/>
      <c r="F24" s="209"/>
      <c r="G24" s="209"/>
      <c r="H24" s="209"/>
      <c r="I24" s="209"/>
      <c r="J24" s="209"/>
      <c r="K24" s="209"/>
      <c r="L24" s="320"/>
      <c r="M24" s="244"/>
      <c r="O24" s="369" t="s">
        <v>195</v>
      </c>
    </row>
    <row r="25" spans="1:15" x14ac:dyDescent="0.2">
      <c r="A25" s="251" t="s">
        <v>144</v>
      </c>
      <c r="B25" s="246" t="s">
        <v>145</v>
      </c>
      <c r="C25" s="247"/>
      <c r="D25" s="380">
        <f>SUMIFS('B. FTE'!$D:$D,'B. FTE'!$J:$J,$O25)</f>
        <v>0</v>
      </c>
      <c r="E25" s="227"/>
      <c r="F25" s="209"/>
      <c r="G25" s="209"/>
      <c r="H25" s="209"/>
      <c r="I25" s="209"/>
      <c r="J25" s="209"/>
      <c r="K25" s="209"/>
      <c r="L25" s="320"/>
      <c r="M25" s="244"/>
      <c r="O25" s="369" t="s">
        <v>145</v>
      </c>
    </row>
    <row r="26" spans="1:15" ht="15" customHeight="1" thickBot="1" x14ac:dyDescent="0.25">
      <c r="A26" s="254"/>
      <c r="B26" s="255"/>
      <c r="C26" s="255"/>
      <c r="D26" s="256"/>
      <c r="E26" s="256"/>
      <c r="F26" s="255"/>
      <c r="G26" s="255"/>
      <c r="H26" s="255"/>
      <c r="I26" s="255"/>
      <c r="J26" s="255"/>
      <c r="K26" s="255"/>
      <c r="L26" s="322"/>
      <c r="M26" s="218"/>
    </row>
    <row r="27" spans="1:15" x14ac:dyDescent="0.2">
      <c r="D27" s="227"/>
      <c r="E27" s="227"/>
      <c r="L27" s="258" t="str">
        <f>'A. General'!I70</f>
        <v>October 2022</v>
      </c>
    </row>
    <row r="28" spans="1:15" x14ac:dyDescent="0.2">
      <c r="D28" s="227"/>
      <c r="E28" s="227"/>
    </row>
    <row r="29" spans="1:15" x14ac:dyDescent="0.2">
      <c r="D29" s="227"/>
      <c r="E29" s="227"/>
    </row>
    <row r="30" spans="1:15" hidden="1" x14ac:dyDescent="0.2">
      <c r="A30" s="226" t="s">
        <v>0</v>
      </c>
    </row>
  </sheetData>
  <sheetProtection algorithmName="SHA-512" hashValue="B5R9mIdwzWK+yizb0BLBWOMLYT5Zu/txaj4HeDomVWk6CZVe84VW6rZTFY7b06vU0e4DqfUX1CvCUPYTkeey2g==" saltValue="e2L7Cfk7xYfI8+61834bDA==" spinCount="100000" sheet="1" objects="1" scenarios="1" selectLockedCells="1"/>
  <mergeCells count="1">
    <mergeCell ref="A7:K7"/>
  </mergeCells>
  <dataValidations count="1">
    <dataValidation type="decimal" operator="greaterThanOrEqual" allowBlank="1" showInputMessage="1" showErrorMessage="1" error="Please enter a positive number" sqref="D12:K25" xr:uid="{0375E47B-D139-4F87-9A1E-49FBCDEB6970}">
      <formula1>0</formula1>
    </dataValidation>
  </dataValidations>
  <printOptions horizontalCentered="1"/>
  <pageMargins left="0.25" right="0.25" top="0.6" bottom="0.6" header="0.25" footer="0.25"/>
  <pageSetup scale="44" pageOrder="overThenDown" orientation="landscape" r:id="rId1"/>
  <headerFooter>
    <oddHeader>&amp;C&amp;"Arial,Bold"&amp;10Draft and Confidential&amp;R&amp;"Arial,Regular"&amp;10&amp;D</oddHeader>
    <oddFooter>&amp;L&amp;"Arial,Regular"&amp;10&amp;A&amp;C&amp;"Arial,Bold"&amp;10Milliman&amp;R&amp;"Arial,Regular"&amp;10Page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AA34-E229-40AF-981F-60DABC3132A5}">
  <sheetPr codeName="Sheet2">
    <pageSetUpPr fitToPage="1"/>
  </sheetPr>
  <dimension ref="A1:AE50"/>
  <sheetViews>
    <sheetView showGridLines="0" zoomScaleNormal="100" zoomScaleSheetLayoutView="70" workbookViewId="0">
      <selection activeCell="L11" sqref="L11"/>
    </sheetView>
  </sheetViews>
  <sheetFormatPr defaultColWidth="0" defaultRowHeight="12.75" zeroHeight="1" x14ac:dyDescent="0.2"/>
  <cols>
    <col min="1" max="2" width="4.85546875" style="115" customWidth="1"/>
    <col min="3" max="6" width="14.5703125" style="115" customWidth="1"/>
    <col min="7" max="7" width="18.42578125" style="115" customWidth="1"/>
    <col min="8" max="11" width="10.5703125" style="115" customWidth="1"/>
    <col min="12" max="15" width="18.85546875" style="115" customWidth="1"/>
    <col min="16" max="16" width="1.85546875" style="115" customWidth="1"/>
    <col min="17" max="17" width="0.5703125" style="82" customWidth="1"/>
    <col min="18" max="18" width="4.42578125" style="304" hidden="1"/>
    <col min="19" max="19" width="12" style="304" hidden="1"/>
    <col min="20" max="20" width="4.42578125" style="304" hidden="1"/>
    <col min="21" max="21" width="12" style="328" hidden="1"/>
    <col min="22" max="31" width="4.42578125" style="304" hidden="1"/>
    <col min="32" max="16384" width="4.42578125" style="82" hidden="1"/>
  </cols>
  <sheetData>
    <row r="1" spans="1:31" s="64" customFormat="1" ht="15" x14ac:dyDescent="0.2">
      <c r="A1" s="3" t="str">
        <f>'A. General'!$A$1</f>
        <v>State of Ohio - Department of Developmental Disabilities</v>
      </c>
      <c r="B1" s="4"/>
      <c r="C1" s="5"/>
      <c r="D1" s="5"/>
      <c r="E1" s="5"/>
      <c r="F1" s="5"/>
      <c r="G1" s="5"/>
      <c r="H1" s="5"/>
      <c r="I1" s="5"/>
      <c r="J1" s="5"/>
      <c r="K1" s="5"/>
      <c r="L1" s="5"/>
      <c r="M1" s="5"/>
      <c r="N1" s="5"/>
      <c r="O1" s="5"/>
      <c r="P1" s="62"/>
      <c r="Q1" s="63"/>
      <c r="R1" s="299" t="s">
        <v>0</v>
      </c>
      <c r="S1" s="300"/>
      <c r="T1" s="300"/>
      <c r="U1" s="326"/>
      <c r="V1" s="300"/>
      <c r="W1" s="300"/>
      <c r="X1" s="300"/>
      <c r="Y1" s="300"/>
      <c r="Z1" s="300"/>
      <c r="AA1" s="300"/>
      <c r="AB1" s="300"/>
      <c r="AC1" s="300"/>
      <c r="AD1" s="300"/>
      <c r="AE1" s="300"/>
    </row>
    <row r="2" spans="1:31" s="64" customFormat="1" ht="15" x14ac:dyDescent="0.2">
      <c r="A2" s="8" t="str">
        <f>'A. General'!$A$2</f>
        <v>Work and Non-Work Service Rate Setting</v>
      </c>
      <c r="B2" s="60"/>
      <c r="C2" s="66"/>
      <c r="D2" s="66"/>
      <c r="E2" s="66"/>
      <c r="F2" s="66"/>
      <c r="G2" s="66"/>
      <c r="H2" s="66"/>
      <c r="I2" s="66"/>
      <c r="J2" s="66"/>
      <c r="K2" s="66"/>
      <c r="L2" s="66"/>
      <c r="M2" s="66"/>
      <c r="N2" s="66"/>
      <c r="O2" s="66"/>
      <c r="P2" s="67"/>
      <c r="Q2" s="63"/>
      <c r="R2" s="300"/>
      <c r="S2" s="300"/>
      <c r="T2" s="300"/>
      <c r="U2" s="326"/>
      <c r="V2" s="300"/>
      <c r="W2" s="300"/>
      <c r="X2" s="300"/>
      <c r="Y2" s="300"/>
      <c r="Z2" s="300"/>
      <c r="AA2" s="300"/>
      <c r="AB2" s="300"/>
      <c r="AC2" s="300"/>
      <c r="AD2" s="300"/>
      <c r="AE2" s="300"/>
    </row>
    <row r="3" spans="1:31" s="64" customFormat="1" ht="15" x14ac:dyDescent="0.2">
      <c r="A3" s="8" t="str">
        <f>'A. General'!$A$3</f>
        <v>Provider Cost and Wage Survey</v>
      </c>
      <c r="B3" s="60"/>
      <c r="C3" s="66"/>
      <c r="D3" s="66"/>
      <c r="E3" s="66"/>
      <c r="F3" s="66"/>
      <c r="G3" s="66"/>
      <c r="H3" s="66"/>
      <c r="I3" s="66"/>
      <c r="J3" s="66"/>
      <c r="K3" s="66"/>
      <c r="L3" s="66"/>
      <c r="M3" s="66"/>
      <c r="N3" s="66"/>
      <c r="O3" s="66"/>
      <c r="P3" s="67"/>
      <c r="Q3" s="63"/>
      <c r="R3" s="300"/>
      <c r="S3" s="300"/>
      <c r="T3" s="300"/>
      <c r="U3" s="325"/>
      <c r="V3" s="300"/>
      <c r="W3" s="300"/>
      <c r="X3" s="300"/>
      <c r="Y3" s="300"/>
      <c r="Z3" s="300"/>
      <c r="AA3" s="300"/>
      <c r="AB3" s="300"/>
      <c r="AC3" s="300"/>
      <c r="AD3" s="300"/>
      <c r="AE3" s="300"/>
    </row>
    <row r="4" spans="1:31" s="64" customFormat="1" ht="15" x14ac:dyDescent="0.2">
      <c r="A4" s="8" t="s">
        <v>198</v>
      </c>
      <c r="B4" s="60"/>
      <c r="C4" s="66"/>
      <c r="D4" s="66"/>
      <c r="E4" s="66"/>
      <c r="F4" s="66"/>
      <c r="G4" s="66"/>
      <c r="H4" s="66"/>
      <c r="I4" s="66"/>
      <c r="J4" s="66"/>
      <c r="K4" s="66"/>
      <c r="L4" s="66"/>
      <c r="M4" s="66"/>
      <c r="N4" s="66"/>
      <c r="O4" s="66"/>
      <c r="P4" s="67"/>
      <c r="Q4" s="63"/>
      <c r="R4" s="300"/>
      <c r="S4" s="300"/>
      <c r="T4" s="300"/>
      <c r="U4" s="325"/>
      <c r="V4" s="300"/>
      <c r="W4" s="300"/>
      <c r="X4" s="300"/>
      <c r="Y4" s="300"/>
      <c r="Z4" s="300"/>
      <c r="AA4" s="300"/>
      <c r="AB4" s="300"/>
      <c r="AC4" s="300"/>
      <c r="AD4" s="300"/>
      <c r="AE4" s="300"/>
    </row>
    <row r="5" spans="1:31" s="73" customFormat="1" ht="14.45" customHeight="1" x14ac:dyDescent="0.2">
      <c r="A5" s="68" t="s">
        <v>34</v>
      </c>
      <c r="B5" s="69"/>
      <c r="C5" s="70"/>
      <c r="D5" s="70"/>
      <c r="E5" s="71"/>
      <c r="F5" s="70"/>
      <c r="G5" s="70"/>
      <c r="H5" s="70"/>
      <c r="I5" s="70"/>
      <c r="J5" s="70"/>
      <c r="K5" s="70"/>
      <c r="L5" s="70"/>
      <c r="M5" s="70"/>
      <c r="N5" s="70"/>
      <c r="O5" s="70"/>
      <c r="P5" s="72"/>
      <c r="Q5" s="63"/>
      <c r="R5" s="301"/>
      <c r="S5" s="301"/>
      <c r="T5" s="301"/>
      <c r="U5" s="325"/>
      <c r="V5" s="301"/>
      <c r="W5" s="301"/>
      <c r="X5" s="301"/>
      <c r="Y5" s="301"/>
      <c r="Z5" s="301"/>
      <c r="AA5" s="301"/>
      <c r="AB5" s="301"/>
      <c r="AC5" s="301"/>
      <c r="AD5" s="301"/>
      <c r="AE5" s="301"/>
    </row>
    <row r="6" spans="1:31" s="336" customFormat="1" x14ac:dyDescent="0.2">
      <c r="A6" s="416" t="str">
        <f>"Instructions: Please enter number values only, no text.  Use the period listed below as the reporting period. Data reported, including total costs reported in Row ("&amp;SUBSTITUTE(A29,".",)&amp;"), should align with provider financial statements and reflect costs from all payors."</f>
        <v>Instructions: Please enter number values only, no text.  Use the period listed below as the reporting period. Data reported, including total costs reported in Row (H), should align with provider financial statements and reflect costs from all payors.</v>
      </c>
      <c r="B6" s="417"/>
      <c r="C6" s="417"/>
      <c r="D6" s="417"/>
      <c r="E6" s="417"/>
      <c r="F6" s="417"/>
      <c r="G6" s="417"/>
      <c r="H6" s="417"/>
      <c r="I6" s="417"/>
      <c r="J6" s="417"/>
      <c r="K6" s="417"/>
      <c r="L6" s="417"/>
      <c r="M6" s="417"/>
      <c r="N6" s="417"/>
      <c r="O6" s="417"/>
      <c r="P6" s="75"/>
      <c r="Q6" s="339"/>
      <c r="U6" s="337"/>
    </row>
    <row r="7" spans="1:31" s="302" customFormat="1" x14ac:dyDescent="0.2">
      <c r="A7" s="418" t="s">
        <v>223</v>
      </c>
      <c r="B7" s="419"/>
      <c r="C7" s="419"/>
      <c r="D7" s="419"/>
      <c r="E7" s="419"/>
      <c r="F7" s="419"/>
      <c r="G7" s="419"/>
      <c r="H7" s="419"/>
      <c r="I7" s="419"/>
      <c r="J7" s="419"/>
      <c r="K7" s="419"/>
      <c r="L7" s="419"/>
      <c r="M7" s="419"/>
      <c r="N7" s="419"/>
      <c r="O7" s="419"/>
      <c r="P7" s="75"/>
      <c r="Q7" s="338"/>
      <c r="U7" s="327"/>
    </row>
    <row r="8" spans="1:31" s="77" customFormat="1" x14ac:dyDescent="0.2">
      <c r="A8" s="210" t="str">
        <f>"Reported information for this worksheet: "&amp;TEXT('A. General'!$F$16,"MM/DD/YYYY")&amp;" - "&amp;TEXT('A. General'!$H$16,"MM/DD/YYYY")</f>
        <v>Reported information for this worksheet: MM/DD/YYYY - MM/DD/YYYY</v>
      </c>
      <c r="B8" s="78"/>
      <c r="C8" s="78"/>
      <c r="D8" s="78"/>
      <c r="E8" s="78"/>
      <c r="F8" s="78"/>
      <c r="G8" s="78"/>
      <c r="H8" s="78"/>
      <c r="I8" s="78"/>
      <c r="J8" s="78"/>
      <c r="K8" s="78"/>
      <c r="L8" s="78"/>
      <c r="M8" s="78"/>
      <c r="N8" s="78"/>
      <c r="O8" s="78"/>
      <c r="P8" s="75"/>
      <c r="Q8" s="76"/>
      <c r="R8" s="302"/>
      <c r="S8" s="302"/>
      <c r="T8" s="302"/>
      <c r="U8" s="327"/>
      <c r="V8" s="302"/>
      <c r="W8" s="302"/>
      <c r="X8" s="302"/>
      <c r="Y8" s="302"/>
      <c r="Z8" s="302"/>
      <c r="AA8" s="302"/>
      <c r="AB8" s="302"/>
      <c r="AC8" s="302"/>
      <c r="AD8" s="302"/>
      <c r="AE8" s="302"/>
    </row>
    <row r="9" spans="1:31" ht="25.5" x14ac:dyDescent="0.2">
      <c r="A9" s="79"/>
      <c r="B9" s="329" t="str">
        <f>IF(AND($U$11:$U$27),"","Please ensure that the value in the Total column is at least as large as the sum of the values for the individual services.")</f>
        <v/>
      </c>
      <c r="C9" s="80"/>
      <c r="D9" s="80"/>
      <c r="E9" s="80"/>
      <c r="F9" s="80"/>
      <c r="G9" s="80"/>
      <c r="H9" s="80"/>
      <c r="I9" s="80"/>
      <c r="J9" s="80"/>
      <c r="K9" s="80"/>
      <c r="L9" s="83" t="s">
        <v>35</v>
      </c>
      <c r="M9" s="83" t="s">
        <v>211</v>
      </c>
      <c r="N9" s="83" t="s">
        <v>212</v>
      </c>
      <c r="O9" s="84" t="s">
        <v>45</v>
      </c>
      <c r="P9" s="81"/>
      <c r="R9" s="303"/>
    </row>
    <row r="10" spans="1:31" x14ac:dyDescent="0.2">
      <c r="A10" s="85" t="s">
        <v>36</v>
      </c>
      <c r="B10" s="86" t="s">
        <v>68</v>
      </c>
      <c r="C10" s="86"/>
      <c r="D10" s="87"/>
      <c r="E10" s="88"/>
      <c r="F10" s="88"/>
      <c r="G10" s="88"/>
      <c r="H10" s="92"/>
      <c r="I10" s="90"/>
      <c r="J10" s="90"/>
      <c r="K10" s="91"/>
      <c r="L10" s="117">
        <f t="shared" ref="L10" si="0">SUM(L11:L13)</f>
        <v>0</v>
      </c>
      <c r="M10" s="117">
        <f t="shared" ref="M10" si="1">SUM(M11:M13)</f>
        <v>0</v>
      </c>
      <c r="N10" s="117">
        <f>SUM(N11:N13)</f>
        <v>0</v>
      </c>
      <c r="O10" s="117">
        <f>L10-SUM(M10:N10)</f>
        <v>0</v>
      </c>
      <c r="P10" s="193"/>
      <c r="Q10" s="63"/>
      <c r="U10" s="328" t="s">
        <v>164</v>
      </c>
    </row>
    <row r="11" spans="1:31" x14ac:dyDescent="0.2">
      <c r="A11" s="93"/>
      <c r="B11" s="86" t="s">
        <v>23</v>
      </c>
      <c r="C11" s="86" t="s">
        <v>46</v>
      </c>
      <c r="D11" s="87"/>
      <c r="E11" s="88"/>
      <c r="F11" s="88"/>
      <c r="G11" s="88"/>
      <c r="H11" s="92"/>
      <c r="I11" s="90"/>
      <c r="J11" s="90"/>
      <c r="K11" s="91"/>
      <c r="L11" s="2"/>
      <c r="M11" s="2"/>
      <c r="N11" s="2"/>
      <c r="O11" s="117">
        <f t="shared" ref="O11:O23" si="2">L11-SUM(M11:N11)</f>
        <v>0</v>
      </c>
      <c r="P11" s="193"/>
      <c r="Q11" s="63"/>
      <c r="U11" s="328" t="b">
        <f>L11&gt;=MAX(0,SUM(M11:N11))</f>
        <v>1</v>
      </c>
    </row>
    <row r="12" spans="1:31" x14ac:dyDescent="0.2">
      <c r="A12" s="93"/>
      <c r="B12" s="86" t="s">
        <v>47</v>
      </c>
      <c r="C12" s="86" t="s">
        <v>161</v>
      </c>
      <c r="D12" s="87"/>
      <c r="E12" s="88"/>
      <c r="F12" s="89"/>
      <c r="G12" s="89"/>
      <c r="H12" s="90"/>
      <c r="I12" s="90"/>
      <c r="J12" s="90"/>
      <c r="K12" s="91"/>
      <c r="L12" s="2"/>
      <c r="M12" s="2"/>
      <c r="N12" s="2"/>
      <c r="O12" s="117">
        <f t="shared" si="2"/>
        <v>0</v>
      </c>
      <c r="P12" s="193"/>
      <c r="Q12" s="63"/>
      <c r="U12" s="328" t="b">
        <f>L12&gt;=MAX(0,SUM(M12:N12))</f>
        <v>1</v>
      </c>
    </row>
    <row r="13" spans="1:31" x14ac:dyDescent="0.2">
      <c r="A13" s="93"/>
      <c r="B13" s="86" t="s">
        <v>49</v>
      </c>
      <c r="C13" s="86" t="s">
        <v>159</v>
      </c>
      <c r="D13" s="87"/>
      <c r="E13" s="88"/>
      <c r="F13" s="88"/>
      <c r="G13" s="88"/>
      <c r="H13" s="92"/>
      <c r="I13" s="90"/>
      <c r="J13" s="90"/>
      <c r="K13" s="91"/>
      <c r="L13" s="2"/>
      <c r="M13" s="2"/>
      <c r="N13" s="2"/>
      <c r="O13" s="117">
        <f t="shared" si="2"/>
        <v>0</v>
      </c>
      <c r="P13" s="193"/>
      <c r="Q13" s="63"/>
      <c r="U13" s="328" t="b">
        <f>L13&gt;=MAX(0,SUM(M13:N13))</f>
        <v>1</v>
      </c>
    </row>
    <row r="14" spans="1:31" x14ac:dyDescent="0.2">
      <c r="A14" s="306"/>
      <c r="B14" s="99"/>
      <c r="C14" s="294"/>
      <c r="D14" s="294"/>
      <c r="E14" s="294"/>
      <c r="F14" s="294"/>
      <c r="G14" s="294"/>
      <c r="H14" s="294"/>
      <c r="I14" s="294"/>
      <c r="J14" s="294"/>
      <c r="K14" s="294"/>
      <c r="L14" s="294"/>
      <c r="M14" s="294"/>
      <c r="N14" s="294"/>
      <c r="O14" s="294"/>
      <c r="P14" s="108"/>
      <c r="Q14" s="63"/>
    </row>
    <row r="15" spans="1:31" x14ac:dyDescent="0.2">
      <c r="A15" s="85" t="s">
        <v>37</v>
      </c>
      <c r="B15" s="86" t="s">
        <v>261</v>
      </c>
      <c r="C15" s="120"/>
      <c r="D15" s="88"/>
      <c r="E15" s="88"/>
      <c r="F15" s="88"/>
      <c r="G15" s="95"/>
      <c r="H15" s="92"/>
      <c r="I15" s="90"/>
      <c r="J15" s="90"/>
      <c r="K15" s="91"/>
      <c r="L15" s="2"/>
      <c r="M15" s="2"/>
      <c r="N15" s="2"/>
      <c r="O15" s="117">
        <f t="shared" ref="O15" si="3">L15-SUM(M15:N15)</f>
        <v>0</v>
      </c>
      <c r="P15" s="193"/>
      <c r="Q15" s="63"/>
      <c r="U15" s="328" t="b">
        <f>L15&gt;=MAX(0,SUM(M15:N15))</f>
        <v>1</v>
      </c>
    </row>
    <row r="16" spans="1:31" x14ac:dyDescent="0.2">
      <c r="A16" s="85" t="s">
        <v>38</v>
      </c>
      <c r="B16" s="86" t="s">
        <v>263</v>
      </c>
      <c r="C16" s="88"/>
      <c r="D16" s="88"/>
      <c r="E16" s="88"/>
      <c r="F16" s="88"/>
      <c r="G16" s="95"/>
      <c r="H16" s="92"/>
      <c r="I16" s="90"/>
      <c r="J16" s="90"/>
      <c r="K16" s="91"/>
      <c r="L16" s="2"/>
      <c r="M16" s="2"/>
      <c r="N16" s="2"/>
      <c r="O16" s="117">
        <f t="shared" ref="O16" si="4">L16-SUM(M16:N16)</f>
        <v>0</v>
      </c>
      <c r="P16" s="193"/>
      <c r="Q16" s="63"/>
      <c r="U16" s="328" t="b">
        <f>L16&gt;=MAX(0,SUM(M16:N16))</f>
        <v>1</v>
      </c>
    </row>
    <row r="17" spans="1:21" ht="20.100000000000001" customHeight="1" x14ac:dyDescent="0.2">
      <c r="A17" s="105"/>
      <c r="B17" s="99"/>
      <c r="C17" s="413" t="s">
        <v>32</v>
      </c>
      <c r="D17" s="414"/>
      <c r="E17" s="414"/>
      <c r="F17" s="414"/>
      <c r="G17" s="414"/>
      <c r="H17" s="415"/>
      <c r="I17" s="100"/>
      <c r="J17" s="101"/>
      <c r="K17" s="102"/>
      <c r="L17" s="103"/>
      <c r="M17" s="103"/>
      <c r="N17" s="103"/>
      <c r="O17" s="104"/>
      <c r="P17" s="193"/>
      <c r="Q17" s="63"/>
    </row>
    <row r="18" spans="1:21" x14ac:dyDescent="0.2">
      <c r="A18" s="85" t="s">
        <v>39</v>
      </c>
      <c r="B18" s="86" t="s">
        <v>260</v>
      </c>
      <c r="C18" s="120"/>
      <c r="D18" s="121"/>
      <c r="E18" s="88"/>
      <c r="F18" s="88"/>
      <c r="G18" s="95"/>
      <c r="H18" s="92"/>
      <c r="I18" s="90"/>
      <c r="J18" s="90"/>
      <c r="K18" s="91"/>
      <c r="L18" s="117">
        <f>SUM(L19:L24)</f>
        <v>0</v>
      </c>
      <c r="M18" s="117">
        <f>SUM(M19:M24)</f>
        <v>0</v>
      </c>
      <c r="N18" s="117">
        <f>SUM(N19:N24)</f>
        <v>0</v>
      </c>
      <c r="O18" s="117">
        <f t="shared" si="2"/>
        <v>0</v>
      </c>
      <c r="P18" s="193"/>
      <c r="Q18" s="63"/>
    </row>
    <row r="19" spans="1:21" x14ac:dyDescent="0.2">
      <c r="A19" s="93"/>
      <c r="B19" s="86" t="s">
        <v>23</v>
      </c>
      <c r="C19" s="119" t="s">
        <v>48</v>
      </c>
      <c r="D19" s="122"/>
      <c r="E19" s="88"/>
      <c r="F19" s="88"/>
      <c r="G19" s="95"/>
      <c r="H19" s="92"/>
      <c r="I19" s="90"/>
      <c r="J19" s="90"/>
      <c r="K19" s="91"/>
      <c r="L19" s="2"/>
      <c r="M19" s="2"/>
      <c r="N19" s="2"/>
      <c r="O19" s="117">
        <f t="shared" si="2"/>
        <v>0</v>
      </c>
      <c r="P19" s="193"/>
      <c r="Q19" s="63"/>
      <c r="U19" s="328" t="b">
        <f>L19&gt;=MAX(0,SUM(M19:N19))</f>
        <v>1</v>
      </c>
    </row>
    <row r="20" spans="1:21" x14ac:dyDescent="0.2">
      <c r="A20" s="93"/>
      <c r="B20" s="86" t="s">
        <v>47</v>
      </c>
      <c r="C20" s="119" t="s">
        <v>162</v>
      </c>
      <c r="D20" s="122"/>
      <c r="E20" s="88"/>
      <c r="F20" s="88"/>
      <c r="G20" s="95"/>
      <c r="H20" s="92"/>
      <c r="I20" s="90"/>
      <c r="J20" s="90"/>
      <c r="K20" s="91"/>
      <c r="L20" s="2"/>
      <c r="M20" s="2"/>
      <c r="N20" s="2"/>
      <c r="O20" s="117">
        <f t="shared" si="2"/>
        <v>0</v>
      </c>
      <c r="P20" s="193"/>
      <c r="Q20" s="63"/>
      <c r="U20" s="328" t="b">
        <f>L20&gt;=MAX(0,SUM(M20:N20))</f>
        <v>1</v>
      </c>
    </row>
    <row r="21" spans="1:21" x14ac:dyDescent="0.2">
      <c r="A21" s="93"/>
      <c r="B21" s="86" t="s">
        <v>49</v>
      </c>
      <c r="C21" s="119" t="s">
        <v>50</v>
      </c>
      <c r="D21" s="122"/>
      <c r="E21" s="88"/>
      <c r="F21" s="88"/>
      <c r="G21" s="95"/>
      <c r="H21" s="92"/>
      <c r="I21" s="90"/>
      <c r="J21" s="90"/>
      <c r="K21" s="91"/>
      <c r="L21" s="2"/>
      <c r="M21" s="2"/>
      <c r="N21" s="2"/>
      <c r="O21" s="117">
        <f t="shared" si="2"/>
        <v>0</v>
      </c>
      <c r="P21" s="193"/>
      <c r="Q21" s="63"/>
      <c r="U21" s="328" t="b">
        <f>L21&gt;=MAX(0,SUM(M21:N21))</f>
        <v>1</v>
      </c>
    </row>
    <row r="22" spans="1:21" x14ac:dyDescent="0.2">
      <c r="A22" s="93"/>
      <c r="B22" s="86" t="s">
        <v>51</v>
      </c>
      <c r="C22" s="119" t="str">
        <f>"Facility costs (e.g., Community hubs, building maintenance, capital, etc.) Room and board should be reported separately in Row ("&amp;SUBSTITUTE(A25,".",)&amp;")"</f>
        <v>Facility costs (e.g., Community hubs, building maintenance, capital, etc.) Room and board should be reported separately in Row (E)</v>
      </c>
      <c r="D22" s="122"/>
      <c r="E22" s="88"/>
      <c r="F22" s="88"/>
      <c r="G22" s="95"/>
      <c r="H22" s="92"/>
      <c r="I22" s="90"/>
      <c r="J22" s="90"/>
      <c r="K22" s="91"/>
      <c r="L22" s="2"/>
      <c r="M22" s="2"/>
      <c r="N22" s="2"/>
      <c r="O22" s="117">
        <f t="shared" si="2"/>
        <v>0</v>
      </c>
      <c r="P22" s="193"/>
      <c r="Q22" s="63"/>
      <c r="U22" s="328" t="b">
        <f>L22&gt;=MAX(0,SUM(M22:N22))</f>
        <v>1</v>
      </c>
    </row>
    <row r="23" spans="1:21" x14ac:dyDescent="0.2">
      <c r="A23" s="93"/>
      <c r="B23" s="86" t="s">
        <v>52</v>
      </c>
      <c r="C23" s="119" t="s">
        <v>262</v>
      </c>
      <c r="D23" s="122"/>
      <c r="E23" s="88"/>
      <c r="F23" s="88"/>
      <c r="G23" s="95"/>
      <c r="H23" s="92"/>
      <c r="I23" s="96"/>
      <c r="J23" s="96"/>
      <c r="K23" s="97"/>
      <c r="L23" s="2"/>
      <c r="M23" s="2"/>
      <c r="N23" s="2"/>
      <c r="O23" s="118">
        <f t="shared" si="2"/>
        <v>0</v>
      </c>
      <c r="P23" s="193"/>
      <c r="Q23" s="63"/>
      <c r="U23" s="328" t="b">
        <f>L23&gt;=MAX(0,SUM(M23:N23))</f>
        <v>1</v>
      </c>
    </row>
    <row r="24" spans="1:21" ht="20.100000000000001" customHeight="1" x14ac:dyDescent="0.2">
      <c r="A24" s="98"/>
      <c r="B24" s="99"/>
      <c r="C24" s="413" t="s">
        <v>32</v>
      </c>
      <c r="D24" s="414"/>
      <c r="E24" s="414"/>
      <c r="F24" s="414"/>
      <c r="G24" s="414"/>
      <c r="H24" s="414"/>
      <c r="I24" s="100"/>
      <c r="J24" s="101"/>
      <c r="K24" s="102"/>
      <c r="L24" s="103"/>
      <c r="M24" s="103"/>
      <c r="N24" s="103"/>
      <c r="O24" s="104"/>
      <c r="P24" s="193"/>
      <c r="Q24" s="63"/>
    </row>
    <row r="25" spans="1:21" x14ac:dyDescent="0.2">
      <c r="A25" s="85" t="s">
        <v>40</v>
      </c>
      <c r="B25" s="86" t="s">
        <v>183</v>
      </c>
      <c r="C25" s="121"/>
      <c r="D25" s="122"/>
      <c r="E25" s="88"/>
      <c r="F25" s="88"/>
      <c r="G25" s="88"/>
      <c r="H25" s="92"/>
      <c r="I25" s="90"/>
      <c r="J25" s="90"/>
      <c r="K25" s="91"/>
      <c r="L25" s="2"/>
      <c r="M25" s="2"/>
      <c r="N25" s="2"/>
      <c r="O25" s="117">
        <f t="shared" ref="O25:O27" si="5">L25-SUM(M25:N25)</f>
        <v>0</v>
      </c>
      <c r="P25" s="193"/>
      <c r="Q25" s="63"/>
      <c r="U25" s="328" t="b">
        <f>L25&gt;=MAX(0,SUM(M25:N25))</f>
        <v>1</v>
      </c>
    </row>
    <row r="26" spans="1:21" x14ac:dyDescent="0.2">
      <c r="A26" s="85" t="s">
        <v>41</v>
      </c>
      <c r="B26" s="86" t="s">
        <v>42</v>
      </c>
      <c r="C26" s="123"/>
      <c r="D26" s="121"/>
      <c r="E26" s="88"/>
      <c r="F26" s="88"/>
      <c r="G26" s="88"/>
      <c r="H26" s="92"/>
      <c r="I26" s="90"/>
      <c r="J26" s="90"/>
      <c r="K26" s="91"/>
      <c r="L26" s="2"/>
      <c r="M26" s="2"/>
      <c r="N26" s="2"/>
      <c r="O26" s="117">
        <f t="shared" si="5"/>
        <v>0</v>
      </c>
      <c r="P26" s="193"/>
      <c r="Q26" s="63"/>
      <c r="U26" s="328" t="b">
        <f>L26&gt;=MAX(0,SUM(M26:N26))</f>
        <v>1</v>
      </c>
    </row>
    <row r="27" spans="1:21" x14ac:dyDescent="0.2">
      <c r="A27" s="106" t="s">
        <v>163</v>
      </c>
      <c r="B27" s="86" t="s">
        <v>53</v>
      </c>
      <c r="C27" s="123"/>
      <c r="D27" s="121"/>
      <c r="E27" s="88"/>
      <c r="F27" s="88"/>
      <c r="G27" s="88"/>
      <c r="H27" s="92"/>
      <c r="I27" s="90"/>
      <c r="J27" s="90"/>
      <c r="K27" s="91"/>
      <c r="L27" s="2"/>
      <c r="M27" s="2"/>
      <c r="N27" s="2"/>
      <c r="O27" s="117">
        <f t="shared" si="5"/>
        <v>0</v>
      </c>
      <c r="P27" s="193"/>
      <c r="Q27" s="63"/>
      <c r="U27" s="328" t="b">
        <f>L27&gt;=MAX(0,SUM(M27:N27))</f>
        <v>1</v>
      </c>
    </row>
    <row r="28" spans="1:21" ht="20.100000000000001" customHeight="1" x14ac:dyDescent="0.2">
      <c r="A28" s="170"/>
      <c r="B28" s="88"/>
      <c r="C28" s="413" t="s">
        <v>32</v>
      </c>
      <c r="D28" s="414"/>
      <c r="E28" s="414"/>
      <c r="F28" s="414"/>
      <c r="G28" s="414"/>
      <c r="H28" s="415"/>
      <c r="I28" s="100"/>
      <c r="J28" s="101"/>
      <c r="K28" s="102"/>
      <c r="L28" s="103"/>
      <c r="M28" s="103"/>
      <c r="N28" s="103"/>
      <c r="O28" s="104"/>
      <c r="P28" s="193"/>
      <c r="Q28" s="63"/>
    </row>
    <row r="29" spans="1:21" x14ac:dyDescent="0.2">
      <c r="A29" s="94" t="s">
        <v>154</v>
      </c>
      <c r="B29" s="87" t="s">
        <v>54</v>
      </c>
      <c r="C29" s="124"/>
      <c r="D29" s="122"/>
      <c r="E29" s="88"/>
      <c r="F29" s="88"/>
      <c r="G29" s="88"/>
      <c r="H29" s="92"/>
      <c r="I29" s="90"/>
      <c r="J29" s="90"/>
      <c r="K29" s="91"/>
      <c r="L29" s="107">
        <f>L10+L15+L16+L18+L25+L26+L27</f>
        <v>0</v>
      </c>
      <c r="M29" s="107">
        <f t="shared" ref="M29:N29" si="6">M10+M15+M16+M18+M25+M26+M27</f>
        <v>0</v>
      </c>
      <c r="N29" s="107">
        <f t="shared" si="6"/>
        <v>0</v>
      </c>
      <c r="O29" s="107">
        <f>L29-SUM(M29:N29)</f>
        <v>0</v>
      </c>
      <c r="P29" s="108"/>
      <c r="Q29" s="63"/>
    </row>
    <row r="30" spans="1:21" x14ac:dyDescent="0.2">
      <c r="A30" s="306"/>
      <c r="B30" s="99"/>
      <c r="C30" s="294"/>
      <c r="D30" s="294"/>
      <c r="E30" s="294"/>
      <c r="F30" s="294"/>
      <c r="G30" s="294"/>
      <c r="H30" s="294"/>
      <c r="I30" s="294"/>
      <c r="J30" s="294"/>
      <c r="K30" s="294"/>
      <c r="L30" s="294"/>
      <c r="M30" s="294"/>
      <c r="N30" s="294"/>
      <c r="O30" s="294"/>
      <c r="P30" s="108"/>
      <c r="Q30" s="63"/>
    </row>
    <row r="31" spans="1:21" x14ac:dyDescent="0.2">
      <c r="A31" s="307" t="s">
        <v>155</v>
      </c>
      <c r="B31" s="86" t="s">
        <v>256</v>
      </c>
      <c r="C31" s="121"/>
      <c r="D31" s="122"/>
      <c r="E31" s="88"/>
      <c r="F31" s="88"/>
      <c r="G31" s="88"/>
      <c r="H31" s="92"/>
      <c r="I31" s="90"/>
      <c r="J31" s="90"/>
      <c r="K31" s="91"/>
      <c r="L31" s="297" t="str">
        <f>IF(L29-L25-L26=0,"",1-L10/(L29-L25-L26))</f>
        <v/>
      </c>
      <c r="M31" s="297" t="str">
        <f>IF(M29-M25-M26=0,"",1-M10/(M29-M25-M26))</f>
        <v/>
      </c>
      <c r="N31" s="297" t="str">
        <f>IF(N29-N25-N26=0,"",1-N10/(N29-N25-N26))</f>
        <v/>
      </c>
      <c r="O31" s="297" t="str">
        <f>IF(O29-O25-O26=0,"",1-O10/(O29-O25-O26))</f>
        <v/>
      </c>
      <c r="P31" s="108"/>
      <c r="Q31" s="63"/>
    </row>
    <row r="32" spans="1:21" x14ac:dyDescent="0.2">
      <c r="A32" s="94" t="s">
        <v>257</v>
      </c>
      <c r="B32" s="86" t="s">
        <v>157</v>
      </c>
      <c r="C32" s="121"/>
      <c r="D32" s="122"/>
      <c r="E32" s="88"/>
      <c r="F32" s="88"/>
      <c r="G32" s="88"/>
      <c r="H32" s="92"/>
      <c r="I32" s="90"/>
      <c r="J32" s="90"/>
      <c r="K32" s="91"/>
      <c r="L32" s="298"/>
      <c r="M32" s="298"/>
      <c r="N32" s="298"/>
      <c r="O32" s="294"/>
      <c r="P32" s="108"/>
      <c r="Q32" s="63"/>
    </row>
    <row r="33" spans="1:19" x14ac:dyDescent="0.2">
      <c r="A33" s="94" t="s">
        <v>258</v>
      </c>
      <c r="B33" s="86" t="s">
        <v>158</v>
      </c>
      <c r="C33" s="121"/>
      <c r="D33" s="122"/>
      <c r="E33" s="88"/>
      <c r="F33" s="88"/>
      <c r="G33" s="88"/>
      <c r="H33" s="92"/>
      <c r="I33" s="90"/>
      <c r="J33" s="90"/>
      <c r="K33" s="91"/>
      <c r="L33" s="298"/>
      <c r="M33" s="298"/>
      <c r="N33" s="298"/>
      <c r="O33" s="294"/>
      <c r="P33" s="108"/>
      <c r="Q33" s="63"/>
    </row>
    <row r="34" spans="1:19" ht="13.5" thickBot="1" x14ac:dyDescent="0.25">
      <c r="A34" s="110"/>
      <c r="B34" s="111"/>
      <c r="C34" s="111"/>
      <c r="D34" s="112"/>
      <c r="E34" s="113"/>
      <c r="F34" s="113"/>
      <c r="G34" s="113"/>
      <c r="H34" s="113"/>
      <c r="I34" s="113"/>
      <c r="J34" s="113"/>
      <c r="K34" s="113"/>
      <c r="L34" s="112"/>
      <c r="M34" s="112"/>
      <c r="N34" s="112"/>
      <c r="O34" s="112"/>
      <c r="P34" s="114"/>
    </row>
    <row r="35" spans="1:19" x14ac:dyDescent="0.2">
      <c r="E35" s="109"/>
      <c r="F35" s="109"/>
      <c r="G35" s="109"/>
      <c r="H35" s="109"/>
      <c r="I35" s="109"/>
      <c r="J35" s="109"/>
      <c r="K35" s="109"/>
      <c r="L35" s="109"/>
      <c r="P35" s="116" t="str">
        <f>'A. General'!$I$70</f>
        <v>October 2022</v>
      </c>
    </row>
    <row r="36" spans="1:19" x14ac:dyDescent="0.2">
      <c r="A36" s="82"/>
    </row>
    <row r="37" spans="1:19" hidden="1" x14ac:dyDescent="0.2">
      <c r="A37" s="57" t="s">
        <v>0</v>
      </c>
      <c r="S37" s="300" t="s">
        <v>156</v>
      </c>
    </row>
    <row r="38" spans="1:19" hidden="1" x14ac:dyDescent="0.2">
      <c r="S38" s="305">
        <v>-0.06</v>
      </c>
    </row>
    <row r="39" spans="1:19" hidden="1" x14ac:dyDescent="0.2">
      <c r="S39" s="305">
        <f>S38+0.01</f>
        <v>-4.9999999999999996E-2</v>
      </c>
    </row>
    <row r="40" spans="1:19" hidden="1" x14ac:dyDescent="0.2">
      <c r="S40" s="305">
        <f t="shared" ref="S40:S50" si="7">S39+0.01</f>
        <v>-3.9999999999999994E-2</v>
      </c>
    </row>
    <row r="41" spans="1:19" hidden="1" x14ac:dyDescent="0.2">
      <c r="S41" s="305">
        <f t="shared" si="7"/>
        <v>-2.9999999999999992E-2</v>
      </c>
    </row>
    <row r="42" spans="1:19" hidden="1" x14ac:dyDescent="0.2">
      <c r="S42" s="305">
        <f t="shared" si="7"/>
        <v>-1.999999999999999E-2</v>
      </c>
    </row>
    <row r="43" spans="1:19" hidden="1" x14ac:dyDescent="0.2">
      <c r="S43" s="305">
        <f t="shared" si="7"/>
        <v>-9.9999999999999898E-3</v>
      </c>
    </row>
    <row r="44" spans="1:19" hidden="1" x14ac:dyDescent="0.2">
      <c r="S44" s="305">
        <f t="shared" si="7"/>
        <v>0</v>
      </c>
    </row>
    <row r="45" spans="1:19" hidden="1" x14ac:dyDescent="0.2">
      <c r="S45" s="305">
        <f t="shared" si="7"/>
        <v>0.01</v>
      </c>
    </row>
    <row r="46" spans="1:19" hidden="1" x14ac:dyDescent="0.2">
      <c r="S46" s="305">
        <f t="shared" si="7"/>
        <v>0.02</v>
      </c>
    </row>
    <row r="47" spans="1:19" hidden="1" x14ac:dyDescent="0.2">
      <c r="S47" s="305">
        <f t="shared" si="7"/>
        <v>0.03</v>
      </c>
    </row>
    <row r="48" spans="1:19" hidden="1" x14ac:dyDescent="0.2">
      <c r="S48" s="305">
        <f t="shared" si="7"/>
        <v>0.04</v>
      </c>
    </row>
    <row r="49" spans="19:19" hidden="1" x14ac:dyDescent="0.2">
      <c r="S49" s="305">
        <f t="shared" si="7"/>
        <v>0.05</v>
      </c>
    </row>
    <row r="50" spans="19:19" hidden="1" x14ac:dyDescent="0.2">
      <c r="S50" s="305">
        <f t="shared" si="7"/>
        <v>6.0000000000000005E-2</v>
      </c>
    </row>
  </sheetData>
  <sheetProtection algorithmName="SHA-512" hashValue="A+jNKNtVj+RUNiry1EP5K+irz5hyvlhS+SSwsc4PVfdLGi3H18ruQdJ1xt6a9OxEgrncaUfvfRMYivtStCi5Qw==" saltValue="0ruUlsHiGykMWfkwLTaBsw==" spinCount="100000" sheet="1" objects="1" scenarios="1" selectLockedCells="1"/>
  <mergeCells count="5">
    <mergeCell ref="C24:H24"/>
    <mergeCell ref="C28:H28"/>
    <mergeCell ref="A6:O6"/>
    <mergeCell ref="A7:O7"/>
    <mergeCell ref="C17:H17"/>
  </mergeCells>
  <phoneticPr fontId="30" type="noConversion"/>
  <conditionalFormatting sqref="N31:N33 N10:N13 M18:N29">
    <cfRule type="expression" dxfId="10" priority="13">
      <formula>M$9=""</formula>
    </cfRule>
  </conditionalFormatting>
  <conditionalFormatting sqref="L11:L13 L19:L23 L25:L27">
    <cfRule type="expression" dxfId="9" priority="15">
      <formula>L11&lt;MAX(0,SUM(N11:N11))</formula>
    </cfRule>
  </conditionalFormatting>
  <conditionalFormatting sqref="M31:M33 M10:M13">
    <cfRule type="expression" dxfId="8" priority="11">
      <formula>M$9=""</formula>
    </cfRule>
  </conditionalFormatting>
  <conditionalFormatting sqref="N15">
    <cfRule type="expression" dxfId="7" priority="7">
      <formula>N$9=""</formula>
    </cfRule>
  </conditionalFormatting>
  <conditionalFormatting sqref="L15">
    <cfRule type="expression" dxfId="6" priority="8">
      <formula>L15&lt;MAX(0,SUM(N15:N15))</formula>
    </cfRule>
  </conditionalFormatting>
  <conditionalFormatting sqref="M15">
    <cfRule type="expression" dxfId="5" priority="6">
      <formula>M$9=""</formula>
    </cfRule>
  </conditionalFormatting>
  <conditionalFormatting sqref="N16">
    <cfRule type="expression" dxfId="4" priority="4">
      <formula>N$9=""</formula>
    </cfRule>
  </conditionalFormatting>
  <conditionalFormatting sqref="L16">
    <cfRule type="expression" dxfId="3" priority="5">
      <formula>L16&lt;MAX(0,SUM(N16:N16))</formula>
    </cfRule>
  </conditionalFormatting>
  <conditionalFormatting sqref="M16">
    <cfRule type="expression" dxfId="2" priority="3">
      <formula>M$9=""</formula>
    </cfRule>
  </conditionalFormatting>
  <conditionalFormatting sqref="N17">
    <cfRule type="expression" dxfId="1" priority="2">
      <formula>N$9=""</formula>
    </cfRule>
  </conditionalFormatting>
  <conditionalFormatting sqref="M17">
    <cfRule type="expression" dxfId="0" priority="1">
      <formula>M$9=""</formula>
    </cfRule>
  </conditionalFormatting>
  <dataValidations count="4">
    <dataValidation type="decimal" operator="greaterThan" allowBlank="1" showInputMessage="1" showErrorMessage="1" sqref="C25:D27 L10:N10 C29:D29 C31:D33 O32:O33 C30:O30 L29:O29 C18:D18 L18:N18 P17:P28 C15 O18:O23 O10:P13 O15:P16 C14:O14" xr:uid="{3E94696B-53C1-4846-8B9C-2ACAA1AEDD46}">
      <formula1>-1</formula1>
    </dataValidation>
    <dataValidation operator="greaterThan" allowBlank="1" showInputMessage="1" showErrorMessage="1" sqref="O25:O27" xr:uid="{EF2FD3C8-E382-457C-A9A2-4CCC016686C8}"/>
    <dataValidation type="list" allowBlank="1" showInputMessage="1" showErrorMessage="1" error="Make sure the value is between -6% and 6% rounded to the nearest 1%" sqref="L32:N33" xr:uid="{17C0759C-A329-4439-BDB9-96EE1C788EC7}">
      <formula1>$S$38:$S$50</formula1>
    </dataValidation>
    <dataValidation type="decimal" errorStyle="warning" operator="greaterThanOrEqual" allowBlank="1" showInputMessage="1" showErrorMessage="1" error="Please ensure that the value in the &quot;Total&quot; column is at least as large as the sum of the values for the individual services." sqref="L25:L27 L19:L23 L11:L13 L15:L16" xr:uid="{73EACC22-FE69-4479-B071-6F957058CC7D}">
      <formula1>MAX(0,SUM(M11:N11))</formula1>
    </dataValidation>
  </dataValidations>
  <printOptions horizontalCentered="1"/>
  <pageMargins left="0.25" right="0.25" top="0.6" bottom="0.6" header="0.25" footer="0.25"/>
  <pageSetup scale="44" orientation="landscape" r:id="rId1"/>
  <headerFooter>
    <oddHeader>&amp;C&amp;"Arial,Bold"&amp;10Draft and Confidential&amp;R&amp;"Arial,Regular"&amp;10&amp;D</oddHeader>
    <oddFooter>&amp;L&amp;"Arial,Regular"&amp;10&amp;A&amp;C&amp;"Arial,Bold"&amp;10Milliman&amp;R&amp;"Arial,Regular"&amp;10Page &amp;P</oddFooter>
  </headerFooter>
  <colBreaks count="1" manualBreakCount="1">
    <brk id="17" max="1048575" man="1"/>
  </colBreaks>
  <ignoredErrors>
    <ignoredError sqref="M1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B7252-A8B8-4D91-A6FA-928B4CC3CB9A}">
  <sheetPr codeName="Sheet1">
    <pageSetUpPr fitToPage="1"/>
  </sheetPr>
  <dimension ref="A1:X23"/>
  <sheetViews>
    <sheetView showGridLines="0" zoomScale="99" zoomScaleNormal="99" zoomScaleSheetLayoutView="80" workbookViewId="0">
      <selection activeCell="B9" sqref="B9:J9"/>
    </sheetView>
  </sheetViews>
  <sheetFormatPr defaultColWidth="0" defaultRowHeight="12.75" zeroHeight="1" x14ac:dyDescent="0.2"/>
  <cols>
    <col min="1" max="1" width="3.85546875" style="145" customWidth="1"/>
    <col min="2" max="2" width="46.42578125" style="145" customWidth="1"/>
    <col min="3" max="3" width="5.140625" style="145" customWidth="1"/>
    <col min="4" max="4" width="3.42578125" style="145" customWidth="1"/>
    <col min="5" max="10" width="9.140625" style="145" customWidth="1"/>
    <col min="11" max="11" width="4.85546875" style="145" customWidth="1"/>
    <col min="12" max="12" width="3.140625" style="145" customWidth="1"/>
    <col min="13" max="16384" width="9.140625" style="82" hidden="1"/>
  </cols>
  <sheetData>
    <row r="1" spans="1:24" s="196" customFormat="1" x14ac:dyDescent="0.2">
      <c r="A1" s="164" t="str">
        <f>'A. General'!A1</f>
        <v>State of Ohio - Department of Developmental Disabilities</v>
      </c>
      <c r="B1" s="126"/>
      <c r="C1" s="126"/>
      <c r="D1" s="126"/>
      <c r="E1" s="126"/>
      <c r="F1" s="126"/>
      <c r="G1" s="126"/>
      <c r="H1" s="126"/>
      <c r="I1" s="126"/>
      <c r="J1" s="126"/>
      <c r="K1" s="127"/>
      <c r="L1" s="128"/>
      <c r="M1" s="147" t="s">
        <v>0</v>
      </c>
      <c r="N1" s="128"/>
      <c r="O1" s="128"/>
      <c r="P1" s="128"/>
      <c r="Q1" s="128"/>
      <c r="R1" s="194"/>
      <c r="S1" s="128"/>
      <c r="T1" s="128"/>
      <c r="U1" s="128"/>
      <c r="V1" s="128"/>
      <c r="W1" s="128"/>
      <c r="X1" s="195"/>
    </row>
    <row r="2" spans="1:24" s="196" customFormat="1" x14ac:dyDescent="0.2">
      <c r="A2" s="131" t="str">
        <f>'A. General'!A2</f>
        <v>Work and Non-Work Service Rate Setting</v>
      </c>
      <c r="B2" s="125"/>
      <c r="C2" s="125"/>
      <c r="D2" s="125"/>
      <c r="E2" s="125"/>
      <c r="F2" s="125"/>
      <c r="G2" s="125"/>
      <c r="H2" s="125"/>
      <c r="I2" s="125"/>
      <c r="J2" s="125"/>
      <c r="K2" s="129"/>
      <c r="L2" s="128"/>
      <c r="M2" s="128"/>
      <c r="N2" s="128"/>
      <c r="O2" s="128"/>
      <c r="P2" s="128"/>
      <c r="Q2" s="128"/>
      <c r="R2" s="194"/>
      <c r="S2" s="128"/>
      <c r="T2" s="128"/>
      <c r="U2" s="128"/>
      <c r="V2" s="128"/>
      <c r="W2" s="128"/>
      <c r="X2" s="195"/>
    </row>
    <row r="3" spans="1:24" x14ac:dyDescent="0.2">
      <c r="A3" s="131" t="str">
        <f>'A. General'!A3</f>
        <v>Provider Cost and Wage Survey</v>
      </c>
      <c r="B3" s="125"/>
      <c r="C3" s="125"/>
      <c r="D3" s="125"/>
      <c r="E3" s="125"/>
      <c r="F3" s="125"/>
      <c r="G3" s="125"/>
      <c r="H3" s="125"/>
      <c r="I3" s="125"/>
      <c r="J3" s="125"/>
      <c r="K3" s="129"/>
      <c r="L3" s="130"/>
      <c r="M3" s="130"/>
      <c r="N3" s="130"/>
      <c r="O3" s="130"/>
      <c r="P3" s="130"/>
      <c r="Q3" s="130"/>
      <c r="R3" s="197"/>
      <c r="S3" s="130"/>
      <c r="T3" s="130"/>
      <c r="U3" s="130"/>
      <c r="V3" s="130"/>
      <c r="W3" s="130"/>
      <c r="X3" s="141"/>
    </row>
    <row r="4" spans="1:24" x14ac:dyDescent="0.2">
      <c r="A4" s="131" t="s">
        <v>199</v>
      </c>
      <c r="B4" s="125"/>
      <c r="C4" s="125"/>
      <c r="D4" s="125"/>
      <c r="E4" s="125"/>
      <c r="F4" s="125"/>
      <c r="G4" s="125"/>
      <c r="H4" s="125"/>
      <c r="I4" s="125"/>
      <c r="J4" s="125"/>
      <c r="K4" s="129"/>
      <c r="L4" s="130"/>
      <c r="M4" s="130"/>
      <c r="N4" s="130"/>
      <c r="O4" s="130"/>
      <c r="P4" s="130"/>
      <c r="Q4" s="130"/>
      <c r="R4" s="197"/>
      <c r="S4" s="130"/>
      <c r="T4" s="130"/>
      <c r="U4" s="130"/>
      <c r="V4" s="130"/>
      <c r="W4" s="130"/>
      <c r="X4" s="141"/>
    </row>
    <row r="5" spans="1:24" x14ac:dyDescent="0.2">
      <c r="A5" s="132" t="s">
        <v>60</v>
      </c>
      <c r="B5" s="133"/>
      <c r="C5" s="133"/>
      <c r="D5" s="133"/>
      <c r="E5" s="133"/>
      <c r="F5" s="133"/>
      <c r="G5" s="133"/>
      <c r="H5" s="133"/>
      <c r="I5" s="133"/>
      <c r="J5" s="133"/>
      <c r="K5" s="134"/>
      <c r="L5" s="135"/>
      <c r="M5" s="135"/>
      <c r="N5" s="135"/>
      <c r="O5" s="135"/>
      <c r="P5" s="135"/>
      <c r="Q5" s="197"/>
      <c r="R5" s="135"/>
      <c r="S5" s="135"/>
      <c r="T5" s="135"/>
      <c r="U5" s="135"/>
      <c r="V5" s="135"/>
      <c r="W5" s="141"/>
    </row>
    <row r="6" spans="1:24" ht="15.95" customHeight="1" x14ac:dyDescent="0.2">
      <c r="A6" s="421" t="s">
        <v>65</v>
      </c>
      <c r="B6" s="422"/>
      <c r="C6" s="422"/>
      <c r="D6" s="422"/>
      <c r="E6" s="422"/>
      <c r="F6" s="422"/>
      <c r="G6" s="422"/>
      <c r="H6" s="422"/>
      <c r="I6" s="422"/>
      <c r="J6" s="422"/>
      <c r="K6" s="136"/>
      <c r="L6" s="135"/>
      <c r="M6" s="135"/>
      <c r="N6" s="135"/>
      <c r="O6" s="135"/>
      <c r="P6" s="135"/>
      <c r="Q6" s="197"/>
      <c r="R6" s="135"/>
      <c r="S6" s="135"/>
      <c r="T6" s="135"/>
      <c r="U6" s="135"/>
      <c r="V6" s="135"/>
      <c r="W6" s="141"/>
    </row>
    <row r="7" spans="1:24" ht="15.95" customHeight="1" x14ac:dyDescent="0.2">
      <c r="A7" s="423"/>
      <c r="B7" s="424"/>
      <c r="C7" s="424"/>
      <c r="D7" s="424"/>
      <c r="E7" s="424"/>
      <c r="F7" s="424"/>
      <c r="G7" s="424"/>
      <c r="H7" s="424"/>
      <c r="I7" s="424"/>
      <c r="J7" s="424"/>
      <c r="K7" s="136"/>
      <c r="L7" s="135"/>
      <c r="M7" s="135"/>
      <c r="N7" s="135"/>
      <c r="O7" s="135"/>
      <c r="P7" s="135"/>
      <c r="Q7" s="197"/>
      <c r="R7" s="135"/>
      <c r="S7" s="135"/>
      <c r="T7" s="135"/>
      <c r="U7" s="135"/>
      <c r="V7" s="135"/>
      <c r="W7" s="141"/>
    </row>
    <row r="8" spans="1:24" ht="12.6" customHeight="1" x14ac:dyDescent="0.2">
      <c r="A8" s="165" t="s">
        <v>36</v>
      </c>
      <c r="B8" s="166" t="s">
        <v>63</v>
      </c>
      <c r="C8" s="137"/>
      <c r="D8" s="167"/>
      <c r="E8" s="168"/>
      <c r="F8" s="168"/>
      <c r="G8" s="168"/>
      <c r="H8" s="168"/>
      <c r="I8" s="168"/>
      <c r="J8" s="168"/>
      <c r="K8" s="138"/>
      <c r="L8" s="139"/>
      <c r="M8" s="198"/>
      <c r="N8" s="139"/>
      <c r="O8" s="139"/>
      <c r="P8" s="139"/>
      <c r="Q8" s="139"/>
      <c r="R8" s="139"/>
      <c r="S8" s="141"/>
    </row>
    <row r="9" spans="1:24" ht="50.1" customHeight="1" x14ac:dyDescent="0.2">
      <c r="A9" s="169"/>
      <c r="B9" s="420" t="s">
        <v>61</v>
      </c>
      <c r="C9" s="420"/>
      <c r="D9" s="420"/>
      <c r="E9" s="420"/>
      <c r="F9" s="420"/>
      <c r="G9" s="420"/>
      <c r="H9" s="420"/>
      <c r="I9" s="420"/>
      <c r="J9" s="420"/>
      <c r="K9" s="138"/>
      <c r="L9" s="139"/>
      <c r="M9" s="198"/>
      <c r="N9" s="139"/>
      <c r="O9" s="139"/>
      <c r="P9" s="139"/>
      <c r="Q9" s="139"/>
      <c r="R9" s="139"/>
      <c r="S9" s="141"/>
    </row>
    <row r="10" spans="1:24" ht="12.6" customHeight="1" x14ac:dyDescent="0.2">
      <c r="A10" s="165" t="s">
        <v>37</v>
      </c>
      <c r="B10" s="166" t="s">
        <v>207</v>
      </c>
      <c r="C10" s="137"/>
      <c r="D10" s="167"/>
      <c r="E10" s="137"/>
      <c r="F10" s="137"/>
      <c r="G10" s="137"/>
      <c r="H10" s="137"/>
      <c r="I10" s="137"/>
      <c r="J10" s="137"/>
      <c r="K10" s="140"/>
      <c r="L10" s="141"/>
      <c r="M10" s="141"/>
      <c r="N10" s="141"/>
      <c r="O10" s="141"/>
      <c r="P10" s="141"/>
      <c r="Q10" s="141"/>
      <c r="R10" s="141"/>
      <c r="S10" s="141"/>
    </row>
    <row r="11" spans="1:24" ht="50.1" customHeight="1" x14ac:dyDescent="0.2">
      <c r="A11" s="169"/>
      <c r="B11" s="425" t="s">
        <v>61</v>
      </c>
      <c r="C11" s="426"/>
      <c r="D11" s="426"/>
      <c r="E11" s="426"/>
      <c r="F11" s="426"/>
      <c r="G11" s="426"/>
      <c r="H11" s="426"/>
      <c r="I11" s="426"/>
      <c r="J11" s="427"/>
      <c r="K11" s="140"/>
      <c r="L11" s="141"/>
      <c r="M11" s="141"/>
      <c r="N11" s="141"/>
      <c r="O11" s="141"/>
      <c r="P11" s="141"/>
      <c r="Q11" s="141"/>
      <c r="R11" s="141"/>
      <c r="S11" s="141"/>
    </row>
    <row r="12" spans="1:24" ht="12.6" customHeight="1" x14ac:dyDescent="0.2">
      <c r="A12" s="165" t="s">
        <v>38</v>
      </c>
      <c r="B12" s="166" t="s">
        <v>134</v>
      </c>
      <c r="C12" s="137"/>
      <c r="D12" s="167"/>
      <c r="E12" s="167"/>
      <c r="F12" s="167"/>
      <c r="G12" s="167"/>
      <c r="H12" s="167"/>
      <c r="I12" s="167"/>
      <c r="J12" s="167"/>
      <c r="K12" s="140"/>
      <c r="L12" s="82"/>
    </row>
    <row r="13" spans="1:24" ht="50.1" customHeight="1" x14ac:dyDescent="0.2">
      <c r="A13" s="169"/>
      <c r="B13" s="420" t="s">
        <v>61</v>
      </c>
      <c r="C13" s="420"/>
      <c r="D13" s="420"/>
      <c r="E13" s="420"/>
      <c r="F13" s="420"/>
      <c r="G13" s="420"/>
      <c r="H13" s="420"/>
      <c r="I13" s="420"/>
      <c r="J13" s="420"/>
      <c r="K13" s="140"/>
      <c r="L13" s="82"/>
    </row>
    <row r="14" spans="1:24" ht="12.6" customHeight="1" x14ac:dyDescent="0.2">
      <c r="A14" s="165" t="s">
        <v>39</v>
      </c>
      <c r="B14" s="166" t="s">
        <v>133</v>
      </c>
      <c r="C14" s="137"/>
      <c r="D14" s="167"/>
      <c r="E14" s="167"/>
      <c r="F14" s="167"/>
      <c r="G14" s="167"/>
      <c r="H14" s="167"/>
      <c r="I14" s="167"/>
      <c r="J14" s="167"/>
      <c r="K14" s="140"/>
      <c r="L14" s="82"/>
    </row>
    <row r="15" spans="1:24" ht="50.1" customHeight="1" x14ac:dyDescent="0.2">
      <c r="A15" s="169"/>
      <c r="B15" s="420" t="s">
        <v>61</v>
      </c>
      <c r="C15" s="420"/>
      <c r="D15" s="420"/>
      <c r="E15" s="420"/>
      <c r="F15" s="420"/>
      <c r="G15" s="420"/>
      <c r="H15" s="420"/>
      <c r="I15" s="420"/>
      <c r="J15" s="420"/>
      <c r="K15" s="140"/>
      <c r="L15" s="82"/>
    </row>
    <row r="16" spans="1:24" ht="12.6" customHeight="1" x14ac:dyDescent="0.2">
      <c r="A16" s="165" t="s">
        <v>40</v>
      </c>
      <c r="B16" s="166" t="s">
        <v>135</v>
      </c>
      <c r="C16" s="137"/>
      <c r="D16" s="167"/>
      <c r="E16" s="167"/>
      <c r="F16" s="167"/>
      <c r="G16" s="167"/>
      <c r="H16" s="167"/>
      <c r="I16" s="167"/>
      <c r="J16" s="167"/>
      <c r="K16" s="140"/>
      <c r="L16" s="82"/>
    </row>
    <row r="17" spans="1:24" ht="50.1" customHeight="1" x14ac:dyDescent="0.2">
      <c r="A17" s="169"/>
      <c r="B17" s="420" t="s">
        <v>61</v>
      </c>
      <c r="C17" s="420"/>
      <c r="D17" s="420"/>
      <c r="E17" s="420"/>
      <c r="F17" s="420"/>
      <c r="G17" s="420"/>
      <c r="H17" s="420"/>
      <c r="I17" s="420"/>
      <c r="J17" s="420"/>
      <c r="K17" s="140"/>
      <c r="L17" s="82"/>
    </row>
    <row r="18" spans="1:24" ht="12.6" customHeight="1" x14ac:dyDescent="0.2">
      <c r="A18" s="165" t="s">
        <v>41</v>
      </c>
      <c r="B18" s="166" t="s">
        <v>208</v>
      </c>
      <c r="C18" s="137"/>
      <c r="D18" s="167"/>
      <c r="E18" s="167"/>
      <c r="F18" s="167"/>
      <c r="G18" s="167"/>
      <c r="H18" s="167"/>
      <c r="I18" s="167"/>
      <c r="J18" s="167"/>
      <c r="K18" s="140"/>
      <c r="L18" s="82"/>
    </row>
    <row r="19" spans="1:24" ht="50.1" customHeight="1" x14ac:dyDescent="0.2">
      <c r="A19" s="169"/>
      <c r="B19" s="420" t="s">
        <v>61</v>
      </c>
      <c r="C19" s="420"/>
      <c r="D19" s="420"/>
      <c r="E19" s="420"/>
      <c r="F19" s="420"/>
      <c r="G19" s="420"/>
      <c r="H19" s="420"/>
      <c r="I19" s="420"/>
      <c r="J19" s="420"/>
      <c r="K19" s="140"/>
      <c r="L19" s="82"/>
    </row>
    <row r="20" spans="1:24" s="145" customFormat="1" ht="12.6" customHeight="1" thickBot="1" x14ac:dyDescent="0.25">
      <c r="A20" s="142"/>
      <c r="B20" s="143"/>
      <c r="C20" s="143"/>
      <c r="D20" s="143"/>
      <c r="E20" s="143"/>
      <c r="F20" s="143"/>
      <c r="G20" s="143"/>
      <c r="H20" s="143"/>
      <c r="I20" s="143"/>
      <c r="J20" s="143"/>
      <c r="K20" s="144"/>
      <c r="M20" s="82"/>
      <c r="N20" s="82"/>
      <c r="O20" s="82"/>
      <c r="P20" s="82"/>
      <c r="Q20" s="82"/>
      <c r="R20" s="82"/>
      <c r="S20" s="82"/>
      <c r="T20" s="82"/>
      <c r="U20" s="82"/>
      <c r="V20" s="82"/>
      <c r="W20" s="82"/>
      <c r="X20" s="82"/>
    </row>
    <row r="21" spans="1:24" s="145" customFormat="1" x14ac:dyDescent="0.2">
      <c r="K21" s="146" t="str">
        <f>'A. General'!I70</f>
        <v>October 2022</v>
      </c>
      <c r="M21" s="82"/>
      <c r="N21" s="82"/>
      <c r="O21" s="82"/>
      <c r="P21" s="82"/>
      <c r="Q21" s="82"/>
      <c r="R21" s="82"/>
      <c r="S21" s="82"/>
      <c r="T21" s="82"/>
      <c r="U21" s="82"/>
      <c r="V21" s="82"/>
      <c r="W21" s="82"/>
      <c r="X21" s="82"/>
    </row>
    <row r="22" spans="1:24" x14ac:dyDescent="0.2"/>
    <row r="23" spans="1:24" s="145" customFormat="1" hidden="1" x14ac:dyDescent="0.2">
      <c r="A23" s="147" t="s">
        <v>0</v>
      </c>
      <c r="M23" s="82"/>
      <c r="N23" s="82"/>
      <c r="O23" s="82"/>
      <c r="P23" s="82"/>
      <c r="Q23" s="82"/>
      <c r="R23" s="82"/>
      <c r="S23" s="82"/>
      <c r="T23" s="82"/>
      <c r="U23" s="82"/>
      <c r="V23" s="82"/>
      <c r="W23" s="82"/>
      <c r="X23" s="82"/>
    </row>
  </sheetData>
  <sheetProtection algorithmName="SHA-512" hashValue="r+RdHpKQapJ1r+6BIIIChUGq630V4fmvzBfo1fvX/jWJfKmk+QIcyNE1Jw8k3Semj0wZus7DGxU6ZEFojL9mNA==" saltValue="d4qlXGLjJOLWN+j5npTCCA==" spinCount="100000" sheet="1" objects="1" scenarios="1" selectLockedCells="1"/>
  <mergeCells count="7">
    <mergeCell ref="B19:J19"/>
    <mergeCell ref="B17:J17"/>
    <mergeCell ref="A6:J7"/>
    <mergeCell ref="B9:J9"/>
    <mergeCell ref="B11:J11"/>
    <mergeCell ref="B13:J13"/>
    <mergeCell ref="B15:J15"/>
  </mergeCells>
  <phoneticPr fontId="30" type="noConversion"/>
  <printOptions horizontalCentered="1"/>
  <pageMargins left="0.25" right="0.25" top="0.6" bottom="0.6" header="0.25" footer="0.25"/>
  <pageSetup orientation="landscape" r:id="rId1"/>
  <headerFooter>
    <oddHeader>&amp;C&amp;"Arial,Bold"&amp;10Draft and Confidential&amp;R&amp;"Arial,Regular"&amp;10&amp;D</oddHeader>
    <oddFooter>&amp;L&amp;"Arial,Regular"&amp;10&amp;A&amp;C&amp;"Arial,Bold"&amp;10Milliman&amp;R&amp;"Arial,Regular"&amp;10Page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72B0-E72A-4FE4-AE37-8B458D5501A9}">
  <dimension ref="A1:O60"/>
  <sheetViews>
    <sheetView showGridLines="0" workbookViewId="0"/>
  </sheetViews>
  <sheetFormatPr defaultColWidth="0" defaultRowHeight="12.75" zeroHeight="1" x14ac:dyDescent="0.2"/>
  <cols>
    <col min="1" max="1" width="3.42578125" style="145" customWidth="1"/>
    <col min="2" max="2" width="100.5703125" style="145" customWidth="1"/>
    <col min="3" max="3" width="3.140625" style="145" customWidth="1"/>
    <col min="4" max="16384" width="9.140625" style="82" hidden="1"/>
  </cols>
  <sheetData>
    <row r="1" spans="1:15" s="196" customFormat="1" x14ac:dyDescent="0.2">
      <c r="A1" s="330" t="str">
        <f>'A. General'!A1</f>
        <v>State of Ohio - Department of Developmental Disabilities</v>
      </c>
      <c r="B1" s="331"/>
      <c r="C1" s="128"/>
      <c r="D1" s="147" t="s">
        <v>0</v>
      </c>
      <c r="E1" s="128"/>
      <c r="F1" s="128"/>
      <c r="G1" s="128"/>
      <c r="H1" s="128"/>
      <c r="I1" s="194"/>
      <c r="J1" s="128"/>
      <c r="K1" s="128"/>
      <c r="L1" s="128"/>
      <c r="M1" s="128"/>
      <c r="N1" s="128"/>
      <c r="O1" s="195"/>
    </row>
    <row r="2" spans="1:15" s="196" customFormat="1" x14ac:dyDescent="0.2">
      <c r="A2" s="332" t="str">
        <f>'A. General'!A2</f>
        <v>Work and Non-Work Service Rate Setting</v>
      </c>
      <c r="B2" s="333"/>
      <c r="C2" s="128"/>
      <c r="D2" s="128"/>
      <c r="E2" s="128"/>
      <c r="F2" s="128"/>
      <c r="G2" s="128"/>
      <c r="H2" s="128"/>
      <c r="I2" s="194"/>
      <c r="J2" s="128"/>
      <c r="K2" s="128"/>
      <c r="L2" s="128"/>
      <c r="M2" s="128"/>
      <c r="N2" s="128"/>
      <c r="O2" s="195"/>
    </row>
    <row r="3" spans="1:15" s="196" customFormat="1" x14ac:dyDescent="0.2">
      <c r="A3" s="332" t="str">
        <f>'A. General'!A3</f>
        <v>Provider Cost and Wage Survey</v>
      </c>
      <c r="B3" s="333"/>
      <c r="C3" s="128"/>
      <c r="D3" s="128"/>
      <c r="E3" s="128"/>
      <c r="F3" s="128"/>
      <c r="G3" s="128"/>
      <c r="H3" s="128"/>
      <c r="I3" s="194"/>
      <c r="J3" s="128"/>
      <c r="K3" s="128"/>
      <c r="L3" s="128"/>
      <c r="M3" s="128"/>
      <c r="N3" s="128"/>
      <c r="O3" s="195"/>
    </row>
    <row r="4" spans="1:15" x14ac:dyDescent="0.2">
      <c r="A4" s="332" t="s">
        <v>181</v>
      </c>
      <c r="B4" s="333"/>
      <c r="C4" s="130"/>
      <c r="D4" s="130"/>
      <c r="E4" s="130"/>
      <c r="F4" s="130"/>
      <c r="G4" s="130"/>
      <c r="H4" s="130"/>
      <c r="I4" s="197"/>
      <c r="J4" s="130"/>
      <c r="K4" s="130"/>
      <c r="L4" s="130"/>
      <c r="M4" s="130"/>
      <c r="N4" s="130"/>
      <c r="O4" s="141"/>
    </row>
    <row r="5" spans="1:15" x14ac:dyDescent="0.2">
      <c r="A5" s="334" t="s">
        <v>171</v>
      </c>
      <c r="B5" s="335"/>
      <c r="C5" s="130"/>
      <c r="D5" s="130"/>
      <c r="E5" s="130"/>
      <c r="F5" s="130"/>
      <c r="G5" s="130"/>
      <c r="H5" s="130"/>
      <c r="I5" s="197"/>
      <c r="J5" s="130"/>
      <c r="K5" s="130"/>
      <c r="L5" s="130"/>
      <c r="M5" s="130"/>
      <c r="N5" s="130"/>
      <c r="O5" s="141"/>
    </row>
    <row r="6" spans="1:15" x14ac:dyDescent="0.2">
      <c r="A6" s="348" t="s">
        <v>72</v>
      </c>
      <c r="B6" s="349"/>
      <c r="C6" s="135"/>
      <c r="D6" s="135"/>
      <c r="E6" s="135"/>
      <c r="F6" s="135"/>
      <c r="G6" s="135"/>
      <c r="H6" s="197"/>
      <c r="I6" s="135"/>
      <c r="J6" s="135"/>
      <c r="K6" s="135"/>
      <c r="L6" s="135"/>
      <c r="M6" s="135"/>
      <c r="N6" s="141"/>
    </row>
    <row r="7" spans="1:15" x14ac:dyDescent="0.2">
      <c r="A7" s="350"/>
      <c r="B7" s="351" t="s">
        <v>73</v>
      </c>
      <c r="C7" s="135"/>
      <c r="D7" s="135"/>
      <c r="E7" s="135"/>
      <c r="F7" s="135"/>
      <c r="G7" s="135"/>
      <c r="H7" s="197"/>
      <c r="I7" s="135"/>
      <c r="J7" s="135"/>
      <c r="K7" s="135"/>
      <c r="L7" s="135"/>
      <c r="M7" s="135"/>
      <c r="N7" s="141"/>
    </row>
    <row r="8" spans="1:15" x14ac:dyDescent="0.2">
      <c r="A8" s="350"/>
      <c r="B8" s="351" t="s">
        <v>74</v>
      </c>
      <c r="C8" s="135"/>
      <c r="D8" s="135"/>
      <c r="E8" s="135"/>
      <c r="F8" s="135"/>
      <c r="G8" s="135"/>
      <c r="H8" s="197"/>
      <c r="I8" s="135"/>
      <c r="J8" s="135"/>
      <c r="K8" s="135"/>
      <c r="L8" s="135"/>
      <c r="M8" s="135"/>
      <c r="N8" s="141"/>
    </row>
    <row r="9" spans="1:15" x14ac:dyDescent="0.2">
      <c r="A9" s="350"/>
      <c r="B9" s="351" t="s">
        <v>75</v>
      </c>
      <c r="C9" s="135"/>
      <c r="D9" s="135"/>
      <c r="E9" s="135"/>
      <c r="F9" s="135"/>
      <c r="G9" s="135"/>
      <c r="H9" s="197"/>
      <c r="I9" s="135"/>
      <c r="J9" s="135"/>
      <c r="K9" s="135"/>
      <c r="L9" s="135"/>
      <c r="M9" s="135"/>
      <c r="N9" s="141"/>
    </row>
    <row r="10" spans="1:15" x14ac:dyDescent="0.2">
      <c r="A10" s="350"/>
      <c r="B10" s="351" t="s">
        <v>76</v>
      </c>
      <c r="C10" s="135"/>
      <c r="D10" s="135"/>
      <c r="E10" s="135"/>
      <c r="F10" s="135"/>
      <c r="G10" s="135"/>
      <c r="H10" s="197"/>
      <c r="I10" s="135"/>
      <c r="J10" s="135"/>
      <c r="K10" s="135"/>
      <c r="L10" s="135"/>
      <c r="M10" s="135"/>
      <c r="N10" s="141"/>
    </row>
    <row r="11" spans="1:15" x14ac:dyDescent="0.2">
      <c r="A11" s="350"/>
      <c r="B11" s="351" t="s">
        <v>77</v>
      </c>
      <c r="C11" s="135"/>
      <c r="D11" s="135"/>
      <c r="E11" s="135"/>
      <c r="F11" s="135"/>
      <c r="G11" s="135"/>
      <c r="H11" s="197"/>
      <c r="I11" s="135"/>
      <c r="J11" s="135"/>
      <c r="K11" s="135"/>
      <c r="L11" s="135"/>
      <c r="M11" s="135"/>
      <c r="N11" s="141"/>
    </row>
    <row r="12" spans="1:15" x14ac:dyDescent="0.2">
      <c r="A12" s="350" t="s">
        <v>78</v>
      </c>
      <c r="B12" s="351"/>
      <c r="C12" s="135"/>
      <c r="D12" s="135"/>
      <c r="E12" s="135"/>
      <c r="F12" s="135"/>
      <c r="G12" s="135"/>
      <c r="H12" s="197"/>
      <c r="I12" s="135"/>
      <c r="J12" s="135"/>
      <c r="K12" s="135"/>
      <c r="L12" s="135"/>
      <c r="M12" s="135"/>
      <c r="N12" s="141"/>
    </row>
    <row r="13" spans="1:15" x14ac:dyDescent="0.2">
      <c r="A13" s="350"/>
      <c r="B13" s="351" t="s">
        <v>79</v>
      </c>
      <c r="C13" s="135"/>
      <c r="D13" s="135"/>
      <c r="E13" s="135"/>
      <c r="F13" s="135"/>
      <c r="G13" s="135"/>
      <c r="H13" s="197"/>
      <c r="I13" s="135"/>
      <c r="J13" s="135"/>
      <c r="K13" s="135"/>
      <c r="L13" s="135"/>
      <c r="M13" s="135"/>
      <c r="N13" s="141"/>
    </row>
    <row r="14" spans="1:15" x14ac:dyDescent="0.2">
      <c r="A14" s="350"/>
      <c r="B14" s="351" t="s">
        <v>80</v>
      </c>
      <c r="C14" s="135"/>
      <c r="D14" s="135"/>
      <c r="E14" s="135"/>
      <c r="F14" s="135"/>
      <c r="G14" s="135"/>
      <c r="H14" s="197"/>
      <c r="I14" s="135"/>
      <c r="J14" s="135"/>
      <c r="K14" s="135"/>
      <c r="L14" s="135"/>
      <c r="M14" s="135"/>
      <c r="N14" s="141"/>
    </row>
    <row r="15" spans="1:15" x14ac:dyDescent="0.2">
      <c r="A15" s="350"/>
      <c r="B15" s="351" t="s">
        <v>81</v>
      </c>
      <c r="C15" s="135"/>
      <c r="D15" s="135"/>
      <c r="E15" s="135"/>
      <c r="F15" s="135"/>
      <c r="G15" s="135"/>
      <c r="H15" s="197"/>
      <c r="I15" s="135"/>
      <c r="J15" s="135"/>
      <c r="K15" s="135"/>
      <c r="L15" s="135"/>
      <c r="M15" s="135"/>
      <c r="N15" s="141"/>
    </row>
    <row r="16" spans="1:15" x14ac:dyDescent="0.2">
      <c r="A16" s="350" t="s">
        <v>98</v>
      </c>
      <c r="B16" s="351"/>
      <c r="C16" s="135"/>
      <c r="D16" s="135"/>
      <c r="E16" s="135"/>
      <c r="F16" s="135"/>
      <c r="G16" s="135"/>
      <c r="H16" s="197"/>
      <c r="I16" s="135"/>
      <c r="J16" s="135"/>
      <c r="K16" s="135"/>
      <c r="L16" s="135"/>
      <c r="M16" s="135"/>
      <c r="N16" s="141"/>
    </row>
    <row r="17" spans="1:14" x14ac:dyDescent="0.2">
      <c r="A17" s="350"/>
      <c r="B17" s="351" t="s">
        <v>83</v>
      </c>
      <c r="C17" s="135"/>
      <c r="D17" s="135"/>
      <c r="E17" s="135"/>
      <c r="F17" s="135"/>
      <c r="G17" s="135"/>
      <c r="H17" s="197"/>
      <c r="I17" s="135"/>
      <c r="J17" s="135"/>
      <c r="K17" s="135"/>
      <c r="L17" s="135"/>
      <c r="M17" s="135"/>
      <c r="N17" s="141"/>
    </row>
    <row r="18" spans="1:14" x14ac:dyDescent="0.2">
      <c r="A18" s="350"/>
      <c r="B18" s="351" t="s">
        <v>84</v>
      </c>
      <c r="C18" s="135"/>
      <c r="D18" s="135"/>
      <c r="E18" s="135"/>
      <c r="F18" s="135"/>
      <c r="G18" s="135"/>
      <c r="H18" s="197"/>
      <c r="I18" s="135"/>
      <c r="J18" s="135"/>
      <c r="K18" s="135"/>
      <c r="L18" s="135"/>
      <c r="M18" s="135"/>
      <c r="N18" s="141"/>
    </row>
    <row r="19" spans="1:14" x14ac:dyDescent="0.2">
      <c r="A19" s="350"/>
      <c r="B19" s="351" t="s">
        <v>99</v>
      </c>
      <c r="C19" s="135"/>
      <c r="D19" s="135"/>
      <c r="E19" s="135"/>
      <c r="F19" s="135"/>
      <c r="G19" s="135"/>
      <c r="H19" s="197"/>
      <c r="I19" s="135"/>
      <c r="J19" s="135"/>
      <c r="K19" s="135"/>
      <c r="L19" s="135"/>
      <c r="M19" s="135"/>
      <c r="N19" s="141"/>
    </row>
    <row r="20" spans="1:14" x14ac:dyDescent="0.2">
      <c r="A20" s="350" t="s">
        <v>100</v>
      </c>
      <c r="B20" s="351"/>
      <c r="C20" s="135"/>
      <c r="D20" s="135"/>
      <c r="E20" s="135"/>
      <c r="F20" s="135"/>
      <c r="G20" s="135"/>
      <c r="H20" s="197"/>
      <c r="I20" s="135"/>
      <c r="J20" s="135"/>
      <c r="K20" s="135"/>
      <c r="L20" s="135"/>
      <c r="M20" s="135"/>
      <c r="N20" s="141"/>
    </row>
    <row r="21" spans="1:14" x14ac:dyDescent="0.2">
      <c r="A21" s="350"/>
      <c r="B21" s="351" t="s">
        <v>101</v>
      </c>
      <c r="C21" s="135"/>
      <c r="D21" s="135"/>
      <c r="E21" s="135"/>
      <c r="F21" s="135"/>
      <c r="G21" s="135"/>
      <c r="H21" s="197"/>
      <c r="I21" s="135"/>
      <c r="J21" s="135"/>
      <c r="K21" s="135"/>
      <c r="L21" s="135"/>
      <c r="M21" s="135"/>
      <c r="N21" s="141"/>
    </row>
    <row r="22" spans="1:14" x14ac:dyDescent="0.2">
      <c r="A22" s="350"/>
      <c r="B22" s="351" t="s">
        <v>86</v>
      </c>
      <c r="C22" s="135"/>
      <c r="D22" s="135"/>
      <c r="E22" s="135"/>
      <c r="F22" s="135"/>
      <c r="G22" s="135"/>
      <c r="H22" s="197"/>
      <c r="I22" s="135"/>
      <c r="J22" s="135"/>
      <c r="K22" s="135"/>
      <c r="L22" s="135"/>
      <c r="M22" s="135"/>
      <c r="N22" s="141"/>
    </row>
    <row r="23" spans="1:14" x14ac:dyDescent="0.2">
      <c r="A23" s="350"/>
      <c r="B23" s="351" t="s">
        <v>87</v>
      </c>
      <c r="C23" s="135"/>
      <c r="D23" s="135"/>
      <c r="E23" s="135"/>
      <c r="F23" s="135"/>
      <c r="G23" s="135"/>
      <c r="H23" s="197"/>
      <c r="I23" s="135"/>
      <c r="J23" s="135"/>
      <c r="K23" s="135"/>
      <c r="L23" s="135"/>
      <c r="M23" s="135"/>
      <c r="N23" s="141"/>
    </row>
    <row r="24" spans="1:14" x14ac:dyDescent="0.2">
      <c r="A24" s="350"/>
      <c r="B24" s="351" t="s">
        <v>102</v>
      </c>
      <c r="C24" s="135"/>
      <c r="D24" s="135"/>
      <c r="E24" s="135"/>
      <c r="F24" s="135"/>
      <c r="G24" s="135"/>
      <c r="H24" s="197"/>
      <c r="I24" s="135"/>
      <c r="J24" s="135"/>
      <c r="K24" s="135"/>
      <c r="L24" s="135"/>
      <c r="M24" s="135"/>
      <c r="N24" s="141"/>
    </row>
    <row r="25" spans="1:14" x14ac:dyDescent="0.2">
      <c r="A25" s="350"/>
      <c r="B25" s="351" t="s">
        <v>103</v>
      </c>
      <c r="C25" s="135"/>
      <c r="D25" s="135"/>
      <c r="E25" s="135"/>
      <c r="F25" s="135"/>
      <c r="G25" s="135"/>
      <c r="H25" s="197"/>
      <c r="I25" s="135"/>
      <c r="J25" s="135"/>
      <c r="K25" s="135"/>
      <c r="L25" s="135"/>
      <c r="M25" s="135"/>
      <c r="N25" s="141"/>
    </row>
    <row r="26" spans="1:14" x14ac:dyDescent="0.2">
      <c r="A26" s="350" t="s">
        <v>224</v>
      </c>
      <c r="B26" s="351"/>
      <c r="C26" s="135"/>
      <c r="D26" s="135"/>
      <c r="E26" s="135"/>
      <c r="F26" s="135"/>
      <c r="G26" s="135"/>
      <c r="H26" s="197"/>
      <c r="I26" s="135"/>
      <c r="J26" s="135"/>
      <c r="K26" s="135"/>
      <c r="L26" s="135"/>
      <c r="M26" s="135"/>
      <c r="N26" s="141"/>
    </row>
    <row r="27" spans="1:14" x14ac:dyDescent="0.2">
      <c r="A27" s="352" t="s">
        <v>104</v>
      </c>
      <c r="B27" s="351"/>
      <c r="C27" s="135"/>
      <c r="D27" s="135"/>
      <c r="E27" s="135"/>
      <c r="F27" s="135"/>
      <c r="G27" s="135"/>
      <c r="H27" s="197"/>
      <c r="I27" s="135"/>
      <c r="J27" s="135"/>
      <c r="K27" s="135"/>
      <c r="L27" s="135"/>
      <c r="M27" s="135"/>
      <c r="N27" s="141"/>
    </row>
    <row r="28" spans="1:14" x14ac:dyDescent="0.2">
      <c r="A28" s="350"/>
      <c r="B28" s="351" t="s">
        <v>105</v>
      </c>
      <c r="C28" s="135"/>
      <c r="D28" s="135"/>
      <c r="E28" s="135"/>
      <c r="F28" s="135"/>
      <c r="G28" s="135"/>
      <c r="H28" s="197"/>
      <c r="I28" s="135"/>
      <c r="J28" s="135"/>
      <c r="K28" s="135"/>
      <c r="L28" s="135"/>
      <c r="M28" s="135"/>
      <c r="N28" s="141"/>
    </row>
    <row r="29" spans="1:14" x14ac:dyDescent="0.2">
      <c r="A29" s="350"/>
      <c r="B29" s="351" t="s">
        <v>106</v>
      </c>
      <c r="C29" s="135"/>
      <c r="D29" s="135"/>
      <c r="E29" s="135"/>
      <c r="F29" s="135"/>
      <c r="G29" s="135"/>
      <c r="H29" s="197"/>
      <c r="I29" s="135"/>
      <c r="J29" s="135"/>
      <c r="K29" s="135"/>
      <c r="L29" s="135"/>
      <c r="M29" s="135"/>
      <c r="N29" s="141"/>
    </row>
    <row r="30" spans="1:14" x14ac:dyDescent="0.2">
      <c r="A30" s="350"/>
      <c r="B30" s="353" t="s">
        <v>172</v>
      </c>
      <c r="C30" s="135"/>
      <c r="D30" s="135"/>
      <c r="E30" s="135"/>
      <c r="F30" s="135"/>
      <c r="G30" s="135"/>
      <c r="H30" s="197"/>
      <c r="I30" s="135"/>
      <c r="J30" s="135"/>
      <c r="K30" s="135"/>
      <c r="L30" s="135"/>
      <c r="M30" s="135"/>
      <c r="N30" s="141"/>
    </row>
    <row r="31" spans="1:14" x14ac:dyDescent="0.2">
      <c r="A31" s="352" t="s">
        <v>107</v>
      </c>
      <c r="B31" s="353"/>
      <c r="C31" s="135"/>
      <c r="D31" s="135"/>
      <c r="E31" s="135"/>
      <c r="F31" s="135"/>
      <c r="G31" s="135"/>
      <c r="H31" s="197"/>
      <c r="I31" s="135"/>
      <c r="J31" s="135"/>
      <c r="K31" s="135"/>
      <c r="L31" s="135"/>
      <c r="M31" s="135"/>
      <c r="N31" s="141"/>
    </row>
    <row r="32" spans="1:14" x14ac:dyDescent="0.2">
      <c r="A32" s="350"/>
      <c r="B32" s="353" t="s">
        <v>108</v>
      </c>
      <c r="C32" s="135"/>
      <c r="D32" s="135"/>
      <c r="E32" s="135"/>
      <c r="F32" s="135"/>
      <c r="G32" s="135"/>
      <c r="H32" s="197"/>
      <c r="I32" s="135"/>
      <c r="J32" s="135"/>
      <c r="K32" s="135"/>
      <c r="L32" s="135"/>
      <c r="M32" s="135"/>
      <c r="N32" s="141"/>
    </row>
    <row r="33" spans="1:14" x14ac:dyDescent="0.2">
      <c r="A33" s="350"/>
      <c r="B33" s="353" t="s">
        <v>173</v>
      </c>
      <c r="C33" s="135"/>
      <c r="D33" s="135"/>
      <c r="E33" s="135"/>
      <c r="F33" s="135"/>
      <c r="G33" s="135"/>
      <c r="H33" s="197"/>
      <c r="I33" s="135"/>
      <c r="J33" s="135"/>
      <c r="K33" s="135"/>
      <c r="L33" s="135"/>
      <c r="M33" s="135"/>
      <c r="N33" s="141"/>
    </row>
    <row r="34" spans="1:14" x14ac:dyDescent="0.2">
      <c r="A34" s="350"/>
      <c r="B34" s="353" t="s">
        <v>167</v>
      </c>
      <c r="C34" s="135"/>
      <c r="D34" s="135"/>
      <c r="E34" s="135"/>
      <c r="F34" s="135"/>
      <c r="G34" s="135"/>
      <c r="H34" s="197"/>
      <c r="I34" s="135"/>
      <c r="J34" s="135"/>
      <c r="K34" s="135"/>
      <c r="L34" s="135"/>
      <c r="M34" s="135"/>
      <c r="N34" s="141"/>
    </row>
    <row r="35" spans="1:14" x14ac:dyDescent="0.2">
      <c r="A35" s="350"/>
      <c r="B35" s="353" t="s">
        <v>174</v>
      </c>
      <c r="C35" s="135"/>
      <c r="D35" s="135"/>
      <c r="E35" s="135"/>
      <c r="F35" s="135"/>
      <c r="G35" s="135"/>
      <c r="H35" s="197"/>
      <c r="I35" s="135"/>
      <c r="J35" s="135"/>
      <c r="K35" s="135"/>
      <c r="L35" s="135"/>
      <c r="M35" s="135"/>
      <c r="N35" s="141"/>
    </row>
    <row r="36" spans="1:14" x14ac:dyDescent="0.2">
      <c r="A36" s="350"/>
      <c r="B36" s="353" t="s">
        <v>109</v>
      </c>
      <c r="C36" s="135"/>
      <c r="D36" s="135"/>
      <c r="E36" s="135"/>
      <c r="F36" s="135"/>
      <c r="G36" s="135"/>
      <c r="H36" s="197"/>
      <c r="I36" s="135"/>
      <c r="J36" s="135"/>
      <c r="K36" s="135"/>
      <c r="L36" s="135"/>
      <c r="M36" s="135"/>
      <c r="N36" s="141"/>
    </row>
    <row r="37" spans="1:14" x14ac:dyDescent="0.2">
      <c r="A37" s="352" t="s">
        <v>110</v>
      </c>
      <c r="B37" s="353"/>
      <c r="C37" s="135"/>
      <c r="D37" s="135"/>
      <c r="E37" s="135"/>
      <c r="F37" s="135"/>
      <c r="G37" s="135"/>
      <c r="H37" s="197"/>
      <c r="I37" s="135"/>
      <c r="J37" s="135"/>
      <c r="K37" s="135"/>
      <c r="L37" s="135"/>
      <c r="M37" s="135"/>
      <c r="N37" s="141"/>
    </row>
    <row r="38" spans="1:14" x14ac:dyDescent="0.2">
      <c r="A38" s="350"/>
      <c r="B38" s="353" t="s">
        <v>111</v>
      </c>
      <c r="C38" s="135"/>
      <c r="D38" s="135"/>
      <c r="E38" s="135"/>
      <c r="F38" s="135"/>
      <c r="G38" s="135"/>
      <c r="H38" s="197"/>
      <c r="I38" s="135"/>
      <c r="J38" s="135"/>
      <c r="K38" s="135"/>
      <c r="L38" s="135"/>
      <c r="M38" s="135"/>
      <c r="N38" s="141"/>
    </row>
    <row r="39" spans="1:14" x14ac:dyDescent="0.2">
      <c r="A39" s="350"/>
      <c r="B39" s="353" t="s">
        <v>175</v>
      </c>
      <c r="C39" s="135"/>
      <c r="D39" s="135"/>
      <c r="E39" s="135"/>
      <c r="F39" s="135"/>
      <c r="G39" s="135"/>
      <c r="H39" s="197"/>
      <c r="I39" s="135"/>
      <c r="J39" s="135"/>
      <c r="K39" s="135"/>
      <c r="L39" s="135"/>
      <c r="M39" s="135"/>
      <c r="N39" s="141"/>
    </row>
    <row r="40" spans="1:14" x14ac:dyDescent="0.2">
      <c r="A40" s="350"/>
      <c r="B40" s="353" t="s">
        <v>176</v>
      </c>
      <c r="C40" s="135"/>
      <c r="D40" s="135"/>
      <c r="E40" s="135"/>
      <c r="F40" s="135"/>
      <c r="G40" s="135"/>
      <c r="H40" s="197"/>
      <c r="I40" s="135"/>
      <c r="J40" s="135"/>
      <c r="K40" s="135"/>
      <c r="L40" s="135"/>
      <c r="M40" s="135"/>
      <c r="N40" s="141"/>
    </row>
    <row r="41" spans="1:14" x14ac:dyDescent="0.2">
      <c r="A41" s="350"/>
      <c r="B41" s="353" t="s">
        <v>112</v>
      </c>
      <c r="C41" s="135"/>
      <c r="D41" s="135"/>
      <c r="E41" s="135"/>
      <c r="F41" s="135"/>
      <c r="G41" s="135"/>
      <c r="H41" s="197"/>
      <c r="I41" s="135"/>
      <c r="J41" s="135"/>
      <c r="K41" s="135"/>
      <c r="L41" s="135"/>
      <c r="M41" s="135"/>
      <c r="N41" s="141"/>
    </row>
    <row r="42" spans="1:14" x14ac:dyDescent="0.2">
      <c r="A42" s="350"/>
      <c r="B42" s="353" t="s">
        <v>113</v>
      </c>
      <c r="C42" s="135"/>
      <c r="D42" s="135"/>
      <c r="E42" s="135"/>
      <c r="F42" s="135"/>
      <c r="G42" s="135"/>
      <c r="H42" s="197"/>
      <c r="I42" s="135"/>
      <c r="J42" s="135"/>
      <c r="K42" s="135"/>
      <c r="L42" s="135"/>
      <c r="M42" s="135"/>
      <c r="N42" s="141"/>
    </row>
    <row r="43" spans="1:14" x14ac:dyDescent="0.2">
      <c r="A43" s="352" t="s">
        <v>114</v>
      </c>
      <c r="B43" s="353"/>
      <c r="C43" s="135"/>
      <c r="D43" s="135"/>
      <c r="E43" s="135"/>
      <c r="F43" s="135"/>
      <c r="G43" s="135"/>
      <c r="H43" s="197"/>
      <c r="I43" s="135"/>
      <c r="J43" s="135"/>
      <c r="K43" s="135"/>
      <c r="L43" s="135"/>
      <c r="M43" s="135"/>
      <c r="N43" s="141"/>
    </row>
    <row r="44" spans="1:14" x14ac:dyDescent="0.2">
      <c r="A44" s="350"/>
      <c r="B44" s="353" t="s">
        <v>115</v>
      </c>
      <c r="C44" s="139"/>
      <c r="D44" s="198"/>
      <c r="E44" s="139"/>
      <c r="F44" s="139"/>
      <c r="G44" s="139"/>
      <c r="H44" s="139"/>
      <c r="I44" s="139"/>
      <c r="J44" s="141"/>
    </row>
    <row r="45" spans="1:14" x14ac:dyDescent="0.2">
      <c r="A45" s="350"/>
      <c r="B45" s="353" t="s">
        <v>177</v>
      </c>
      <c r="C45" s="139"/>
      <c r="D45" s="198"/>
      <c r="E45" s="139"/>
      <c r="F45" s="139"/>
      <c r="G45" s="139"/>
      <c r="H45" s="139"/>
      <c r="I45" s="139"/>
      <c r="J45" s="141"/>
    </row>
    <row r="46" spans="1:14" x14ac:dyDescent="0.2">
      <c r="A46" s="350"/>
      <c r="B46" s="353" t="s">
        <v>178</v>
      </c>
      <c r="C46" s="141"/>
      <c r="D46" s="141"/>
      <c r="E46" s="141"/>
      <c r="F46" s="141"/>
      <c r="G46" s="141"/>
      <c r="H46" s="141"/>
      <c r="I46" s="141"/>
      <c r="J46" s="141"/>
    </row>
    <row r="47" spans="1:14" x14ac:dyDescent="0.2">
      <c r="A47" s="350"/>
      <c r="B47" s="353" t="s">
        <v>116</v>
      </c>
      <c r="C47" s="141"/>
      <c r="D47" s="141"/>
      <c r="E47" s="141"/>
      <c r="F47" s="141"/>
      <c r="G47" s="141"/>
      <c r="H47" s="141"/>
      <c r="I47" s="141"/>
      <c r="J47" s="141"/>
    </row>
    <row r="48" spans="1:14" x14ac:dyDescent="0.2">
      <c r="A48" s="350"/>
      <c r="B48" s="353" t="s">
        <v>117</v>
      </c>
      <c r="C48" s="82"/>
    </row>
    <row r="49" spans="1:15" x14ac:dyDescent="0.2">
      <c r="A49" s="350"/>
      <c r="B49" s="353" t="s">
        <v>118</v>
      </c>
      <c r="C49" s="82"/>
    </row>
    <row r="50" spans="1:15" x14ac:dyDescent="0.2">
      <c r="A50" s="352" t="s">
        <v>119</v>
      </c>
      <c r="B50" s="353"/>
      <c r="C50" s="82"/>
    </row>
    <row r="51" spans="1:15" x14ac:dyDescent="0.2">
      <c r="A51" s="350"/>
      <c r="B51" s="353" t="s">
        <v>120</v>
      </c>
      <c r="C51" s="82"/>
    </row>
    <row r="52" spans="1:15" x14ac:dyDescent="0.2">
      <c r="A52" s="350"/>
      <c r="B52" s="353" t="s">
        <v>121</v>
      </c>
      <c r="C52" s="82"/>
    </row>
    <row r="53" spans="1:15" x14ac:dyDescent="0.2">
      <c r="A53" s="350" t="s">
        <v>195</v>
      </c>
      <c r="B53" s="353"/>
      <c r="C53" s="82"/>
    </row>
    <row r="54" spans="1:15" x14ac:dyDescent="0.2">
      <c r="A54" s="354"/>
      <c r="B54" s="353" t="s">
        <v>122</v>
      </c>
      <c r="C54" s="82"/>
    </row>
    <row r="55" spans="1:15" x14ac:dyDescent="0.2">
      <c r="A55" s="354"/>
      <c r="B55" s="353" t="s">
        <v>91</v>
      </c>
      <c r="C55" s="82"/>
    </row>
    <row r="56" spans="1:15" s="145" customFormat="1" x14ac:dyDescent="0.2">
      <c r="A56" s="354"/>
      <c r="B56" s="353" t="s">
        <v>92</v>
      </c>
      <c r="D56" s="82"/>
      <c r="E56" s="82"/>
      <c r="F56" s="82"/>
      <c r="G56" s="82"/>
      <c r="H56" s="82"/>
      <c r="I56" s="82"/>
      <c r="J56" s="82"/>
      <c r="K56" s="82"/>
      <c r="L56" s="82"/>
      <c r="M56" s="82"/>
      <c r="N56" s="82"/>
      <c r="O56" s="82"/>
    </row>
    <row r="57" spans="1:15" s="145" customFormat="1" ht="13.5" thickBot="1" x14ac:dyDescent="0.25">
      <c r="A57" s="381" t="s">
        <v>203</v>
      </c>
      <c r="B57" s="355"/>
      <c r="D57" s="82"/>
      <c r="E57" s="82"/>
      <c r="F57" s="82"/>
      <c r="G57" s="82"/>
      <c r="H57" s="82"/>
      <c r="I57" s="82"/>
      <c r="J57" s="82"/>
      <c r="K57" s="82"/>
      <c r="L57" s="82"/>
      <c r="M57" s="82"/>
      <c r="N57" s="82"/>
      <c r="O57" s="82"/>
    </row>
    <row r="58" spans="1:15" s="145" customFormat="1" x14ac:dyDescent="0.2">
      <c r="B58" s="146" t="str">
        <f>'A. General'!I70</f>
        <v>October 2022</v>
      </c>
      <c r="D58" s="82"/>
      <c r="E58" s="82"/>
      <c r="F58" s="82"/>
      <c r="G58" s="82"/>
      <c r="H58" s="82"/>
      <c r="I58" s="82"/>
      <c r="J58" s="82"/>
      <c r="K58" s="82"/>
      <c r="L58" s="82"/>
      <c r="M58" s="82"/>
      <c r="N58" s="82"/>
      <c r="O58" s="82"/>
    </row>
    <row r="59" spans="1:15" x14ac:dyDescent="0.2"/>
    <row r="60" spans="1:15" s="145" customFormat="1" hidden="1" x14ac:dyDescent="0.2">
      <c r="A60" s="147" t="s">
        <v>0</v>
      </c>
      <c r="D60" s="82"/>
      <c r="E60" s="82"/>
      <c r="F60" s="82"/>
      <c r="G60" s="82"/>
      <c r="H60" s="82"/>
      <c r="I60" s="82"/>
      <c r="J60" s="82"/>
      <c r="K60" s="82"/>
      <c r="L60" s="82"/>
      <c r="M60" s="82"/>
      <c r="N60" s="82"/>
      <c r="O60" s="82"/>
    </row>
  </sheetData>
  <sheetProtection algorithmName="SHA-512" hashValue="Sb08HtoIvoR+g7a3c5X3To77jUlKu/LEQKqERRVlMTFy1Cvqtjm4Wq/uKJ4A9d4huhGSJHMMUYYMMmAyBbcMqw==" saltValue="A6hUzGWn0OrV312qe/6RUQ==" spinCount="100000" sheet="1" objects="1" scenarios="1" selectLockedCell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3564-1607-45AB-B52D-6043ADC5BB7A}">
  <sheetPr codeName="Sheet5">
    <pageSetUpPr fitToPage="1"/>
  </sheetPr>
  <dimension ref="A1:O26"/>
  <sheetViews>
    <sheetView showGridLines="0" zoomScale="99" zoomScaleNormal="99" zoomScaleSheetLayoutView="96" workbookViewId="0"/>
  </sheetViews>
  <sheetFormatPr defaultColWidth="0" defaultRowHeight="12.75" zeroHeight="1" x14ac:dyDescent="0.2"/>
  <cols>
    <col min="1" max="1" width="3.140625" style="152" customWidth="1"/>
    <col min="2" max="13" width="9.140625" style="152" customWidth="1"/>
    <col min="14" max="14" width="3.140625" style="152" customWidth="1"/>
    <col min="15" max="16384" width="9.140625" style="152" hidden="1"/>
  </cols>
  <sheetData>
    <row r="1" spans="2:15" s="148" customFormat="1" x14ac:dyDescent="0.2">
      <c r="B1" s="3" t="str">
        <f>'A. General'!$A$1</f>
        <v>State of Ohio - Department of Developmental Disabilities</v>
      </c>
      <c r="C1" s="4"/>
      <c r="D1" s="4"/>
      <c r="E1" s="4"/>
      <c r="F1" s="4"/>
      <c r="G1" s="4"/>
      <c r="H1" s="4"/>
      <c r="I1" s="4"/>
      <c r="J1" s="4"/>
      <c r="K1" s="4"/>
      <c r="L1" s="4"/>
      <c r="M1" s="59"/>
      <c r="O1" s="148" t="s">
        <v>0</v>
      </c>
    </row>
    <row r="2" spans="2:15" s="148" customFormat="1" x14ac:dyDescent="0.2">
      <c r="B2" s="8" t="str">
        <f>'A. General'!$A$2</f>
        <v>Work and Non-Work Service Rate Setting</v>
      </c>
      <c r="C2" s="60"/>
      <c r="D2" s="60"/>
      <c r="E2" s="60"/>
      <c r="F2" s="60"/>
      <c r="G2" s="60"/>
      <c r="H2" s="60"/>
      <c r="I2" s="60"/>
      <c r="J2" s="60"/>
      <c r="K2" s="60"/>
      <c r="L2" s="60"/>
      <c r="M2" s="61"/>
    </row>
    <row r="3" spans="2:15" s="148" customFormat="1" x14ac:dyDescent="0.2">
      <c r="B3" s="8" t="str">
        <f>'A. General'!$A$3</f>
        <v>Provider Cost and Wage Survey</v>
      </c>
      <c r="C3" s="60"/>
      <c r="D3" s="60"/>
      <c r="E3" s="60"/>
      <c r="F3" s="60"/>
      <c r="G3" s="60"/>
      <c r="H3" s="60"/>
      <c r="I3" s="60"/>
      <c r="J3" s="60"/>
      <c r="K3" s="60"/>
      <c r="L3" s="60"/>
      <c r="M3" s="61"/>
    </row>
    <row r="4" spans="2:15" s="148" customFormat="1" ht="13.5" thickBot="1" x14ac:dyDescent="0.25">
      <c r="B4" s="149" t="s">
        <v>43</v>
      </c>
      <c r="C4" s="150"/>
      <c r="D4" s="150"/>
      <c r="E4" s="150"/>
      <c r="F4" s="150"/>
      <c r="G4" s="150"/>
      <c r="H4" s="150"/>
      <c r="I4" s="150"/>
      <c r="J4" s="150"/>
      <c r="K4" s="150"/>
      <c r="L4" s="150"/>
      <c r="M4" s="151"/>
    </row>
    <row r="5" spans="2:15" ht="12.75" customHeight="1" x14ac:dyDescent="0.2">
      <c r="B5" s="428" t="s">
        <v>255</v>
      </c>
      <c r="C5" s="429"/>
      <c r="D5" s="429"/>
      <c r="E5" s="429"/>
      <c r="F5" s="429"/>
      <c r="G5" s="429"/>
      <c r="H5" s="429"/>
      <c r="I5" s="429"/>
      <c r="J5" s="429"/>
      <c r="K5" s="429"/>
      <c r="L5" s="429"/>
      <c r="M5" s="430"/>
    </row>
    <row r="6" spans="2:15" x14ac:dyDescent="0.2">
      <c r="B6" s="431"/>
      <c r="C6" s="432"/>
      <c r="D6" s="432"/>
      <c r="E6" s="432"/>
      <c r="F6" s="432"/>
      <c r="G6" s="432"/>
      <c r="H6" s="432"/>
      <c r="I6" s="432"/>
      <c r="J6" s="432"/>
      <c r="K6" s="432"/>
      <c r="L6" s="432"/>
      <c r="M6" s="433"/>
    </row>
    <row r="7" spans="2:15" x14ac:dyDescent="0.2">
      <c r="B7" s="431"/>
      <c r="C7" s="432"/>
      <c r="D7" s="432"/>
      <c r="E7" s="432"/>
      <c r="F7" s="432"/>
      <c r="G7" s="432"/>
      <c r="H7" s="432"/>
      <c r="I7" s="432"/>
      <c r="J7" s="432"/>
      <c r="K7" s="432"/>
      <c r="L7" s="432"/>
      <c r="M7" s="433"/>
    </row>
    <row r="8" spans="2:15" x14ac:dyDescent="0.2">
      <c r="B8" s="431"/>
      <c r="C8" s="432"/>
      <c r="D8" s="432"/>
      <c r="E8" s="432"/>
      <c r="F8" s="432"/>
      <c r="G8" s="432"/>
      <c r="H8" s="432"/>
      <c r="I8" s="432"/>
      <c r="J8" s="432"/>
      <c r="K8" s="432"/>
      <c r="L8" s="432"/>
      <c r="M8" s="433"/>
    </row>
    <row r="9" spans="2:15" x14ac:dyDescent="0.2">
      <c r="B9" s="431"/>
      <c r="C9" s="432"/>
      <c r="D9" s="432"/>
      <c r="E9" s="432"/>
      <c r="F9" s="432"/>
      <c r="G9" s="432"/>
      <c r="H9" s="432"/>
      <c r="I9" s="432"/>
      <c r="J9" s="432"/>
      <c r="K9" s="432"/>
      <c r="L9" s="432"/>
      <c r="M9" s="433"/>
    </row>
    <row r="10" spans="2:15" x14ac:dyDescent="0.2">
      <c r="B10" s="431"/>
      <c r="C10" s="432"/>
      <c r="D10" s="432"/>
      <c r="E10" s="432"/>
      <c r="F10" s="432"/>
      <c r="G10" s="432"/>
      <c r="H10" s="432"/>
      <c r="I10" s="432"/>
      <c r="J10" s="432"/>
      <c r="K10" s="432"/>
      <c r="L10" s="432"/>
      <c r="M10" s="433"/>
    </row>
    <row r="11" spans="2:15" x14ac:dyDescent="0.2">
      <c r="B11" s="431"/>
      <c r="C11" s="432"/>
      <c r="D11" s="432"/>
      <c r="E11" s="432"/>
      <c r="F11" s="432"/>
      <c r="G11" s="432"/>
      <c r="H11" s="432"/>
      <c r="I11" s="432"/>
      <c r="J11" s="432"/>
      <c r="K11" s="432"/>
      <c r="L11" s="432"/>
      <c r="M11" s="433"/>
    </row>
    <row r="12" spans="2:15" x14ac:dyDescent="0.2">
      <c r="B12" s="431"/>
      <c r="C12" s="432"/>
      <c r="D12" s="432"/>
      <c r="E12" s="432"/>
      <c r="F12" s="432"/>
      <c r="G12" s="432"/>
      <c r="H12" s="432"/>
      <c r="I12" s="432"/>
      <c r="J12" s="432"/>
      <c r="K12" s="432"/>
      <c r="L12" s="432"/>
      <c r="M12" s="433"/>
    </row>
    <row r="13" spans="2:15" x14ac:dyDescent="0.2">
      <c r="B13" s="431"/>
      <c r="C13" s="432"/>
      <c r="D13" s="432"/>
      <c r="E13" s="432"/>
      <c r="F13" s="432"/>
      <c r="G13" s="432"/>
      <c r="H13" s="432"/>
      <c r="I13" s="432"/>
      <c r="J13" s="432"/>
      <c r="K13" s="432"/>
      <c r="L13" s="432"/>
      <c r="M13" s="433"/>
    </row>
    <row r="14" spans="2:15" x14ac:dyDescent="0.2">
      <c r="B14" s="431"/>
      <c r="C14" s="432"/>
      <c r="D14" s="432"/>
      <c r="E14" s="432"/>
      <c r="F14" s="432"/>
      <c r="G14" s="432"/>
      <c r="H14" s="432"/>
      <c r="I14" s="432"/>
      <c r="J14" s="432"/>
      <c r="K14" s="432"/>
      <c r="L14" s="432"/>
      <c r="M14" s="433"/>
    </row>
    <row r="15" spans="2:15" x14ac:dyDescent="0.2">
      <c r="B15" s="431"/>
      <c r="C15" s="432"/>
      <c r="D15" s="432"/>
      <c r="E15" s="432"/>
      <c r="F15" s="432"/>
      <c r="G15" s="432"/>
      <c r="H15" s="432"/>
      <c r="I15" s="432"/>
      <c r="J15" s="432"/>
      <c r="K15" s="432"/>
      <c r="L15" s="432"/>
      <c r="M15" s="433"/>
    </row>
    <row r="16" spans="2:15" x14ac:dyDescent="0.2">
      <c r="B16" s="431"/>
      <c r="C16" s="432"/>
      <c r="D16" s="432"/>
      <c r="E16" s="432"/>
      <c r="F16" s="432"/>
      <c r="G16" s="432"/>
      <c r="H16" s="432"/>
      <c r="I16" s="432"/>
      <c r="J16" s="432"/>
      <c r="K16" s="432"/>
      <c r="L16" s="432"/>
      <c r="M16" s="433"/>
    </row>
    <row r="17" spans="1:13" x14ac:dyDescent="0.2">
      <c r="B17" s="431"/>
      <c r="C17" s="432"/>
      <c r="D17" s="432"/>
      <c r="E17" s="432"/>
      <c r="F17" s="432"/>
      <c r="G17" s="432"/>
      <c r="H17" s="432"/>
      <c r="I17" s="432"/>
      <c r="J17" s="432"/>
      <c r="K17" s="432"/>
      <c r="L17" s="432"/>
      <c r="M17" s="433"/>
    </row>
    <row r="18" spans="1:13" x14ac:dyDescent="0.2">
      <c r="B18" s="431"/>
      <c r="C18" s="432"/>
      <c r="D18" s="432"/>
      <c r="E18" s="432"/>
      <c r="F18" s="432"/>
      <c r="G18" s="432"/>
      <c r="H18" s="432"/>
      <c r="I18" s="432"/>
      <c r="J18" s="432"/>
      <c r="K18" s="432"/>
      <c r="L18" s="432"/>
      <c r="M18" s="433"/>
    </row>
    <row r="19" spans="1:13" x14ac:dyDescent="0.2">
      <c r="B19" s="431"/>
      <c r="C19" s="432"/>
      <c r="D19" s="432"/>
      <c r="E19" s="432"/>
      <c r="F19" s="432"/>
      <c r="G19" s="432"/>
      <c r="H19" s="432"/>
      <c r="I19" s="432"/>
      <c r="J19" s="432"/>
      <c r="K19" s="432"/>
      <c r="L19" s="432"/>
      <c r="M19" s="433"/>
    </row>
    <row r="20" spans="1:13" x14ac:dyDescent="0.2">
      <c r="B20" s="431"/>
      <c r="C20" s="432"/>
      <c r="D20" s="432"/>
      <c r="E20" s="432"/>
      <c r="F20" s="432"/>
      <c r="G20" s="432"/>
      <c r="H20" s="432"/>
      <c r="I20" s="432"/>
      <c r="J20" s="432"/>
      <c r="K20" s="432"/>
      <c r="L20" s="432"/>
      <c r="M20" s="433"/>
    </row>
    <row r="21" spans="1:13" x14ac:dyDescent="0.2">
      <c r="B21" s="431"/>
      <c r="C21" s="432"/>
      <c r="D21" s="432"/>
      <c r="E21" s="432"/>
      <c r="F21" s="432"/>
      <c r="G21" s="432"/>
      <c r="H21" s="432"/>
      <c r="I21" s="432"/>
      <c r="J21" s="432"/>
      <c r="K21" s="432"/>
      <c r="L21" s="432"/>
      <c r="M21" s="433"/>
    </row>
    <row r="22" spans="1:13" x14ac:dyDescent="0.2">
      <c r="B22" s="431"/>
      <c r="C22" s="432"/>
      <c r="D22" s="432"/>
      <c r="E22" s="432"/>
      <c r="F22" s="432"/>
      <c r="G22" s="432"/>
      <c r="H22" s="432"/>
      <c r="I22" s="432"/>
      <c r="J22" s="432"/>
      <c r="K22" s="432"/>
      <c r="L22" s="432"/>
      <c r="M22" s="433"/>
    </row>
    <row r="23" spans="1:13" ht="13.5" thickBot="1" x14ac:dyDescent="0.25">
      <c r="B23" s="434"/>
      <c r="C23" s="435"/>
      <c r="D23" s="435"/>
      <c r="E23" s="435"/>
      <c r="F23" s="435"/>
      <c r="G23" s="435"/>
      <c r="H23" s="435"/>
      <c r="I23" s="435"/>
      <c r="J23" s="435"/>
      <c r="K23" s="435"/>
      <c r="L23" s="435"/>
      <c r="M23" s="436"/>
    </row>
    <row r="24" spans="1:13" x14ac:dyDescent="0.2">
      <c r="M24" s="213" t="str">
        <f>'A. General'!$I$70</f>
        <v>October 2022</v>
      </c>
    </row>
    <row r="25" spans="1:13" x14ac:dyDescent="0.2"/>
    <row r="26" spans="1:13" hidden="1" x14ac:dyDescent="0.2">
      <c r="A26" s="148" t="s">
        <v>0</v>
      </c>
    </row>
  </sheetData>
  <sheetProtection algorithmName="SHA-512" hashValue="oL1TxsJR8WCoO3NQPziMH7+jVhvDNtmdaqooUKqBRkhCDZJB+F/Co8O6RpQHUY+PDf5erDv5akB6adanG+GDZg==" saltValue="BVv9pGex6auPVAoU0iVGPQ==" spinCount="100000" sheet="1" objects="1" scenarios="1" selectLockedCells="1"/>
  <mergeCells count="1">
    <mergeCell ref="B5:M23"/>
  </mergeCells>
  <printOptions horizontalCentered="1"/>
  <pageMargins left="0.25" right="0.25" top="0.6" bottom="0.6" header="0.25" footer="0.25"/>
  <pageSetup orientation="landscape" r:id="rId1"/>
  <headerFooter>
    <oddHeader>&amp;C&amp;"Arial,Bold"&amp;10Draft and Confidential&amp;R&amp;"Arial,Regular"&amp;10&amp;D</oddHeader>
    <oddFooter>&amp;L&amp;"Arial,Regular"&amp;10&amp;A&amp;C&amp;"Arial,Bold"&amp;10Milliman&amp;R&amp;"Arial,Regular"&amp;10Page &amp;P</oddFooter>
  </headerFooter>
  <colBreaks count="1" manualBreakCount="1">
    <brk id="14"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A. General</vt:lpstr>
      <vt:lpstr>B. FTE</vt:lpstr>
      <vt:lpstr>C. Staffing Information &amp; Wages</vt:lpstr>
      <vt:lpstr>D. Benefits</vt:lpstr>
      <vt:lpstr>E. PTO</vt:lpstr>
      <vt:lpstr>F. Admin &amp; Program Supp Costs</vt:lpstr>
      <vt:lpstr>G. Notes</vt:lpstr>
      <vt:lpstr>Reference - Provider Groupings</vt:lpstr>
      <vt:lpstr>Limitations</vt:lpstr>
      <vt:lpstr>OtherServices</vt:lpstr>
      <vt:lpstr>'A. General'!Print_Area</vt:lpstr>
      <vt:lpstr>'B. FTE'!Print_Area</vt:lpstr>
      <vt:lpstr>'C. Staffing Information &amp; Wages'!Print_Area</vt:lpstr>
      <vt:lpstr>'D. Benefits'!Print_Area</vt:lpstr>
      <vt:lpstr>'E. PTO'!Print_Area</vt:lpstr>
      <vt:lpstr>'F. Admin &amp; Program Supp Costs'!Print_Area</vt:lpstr>
      <vt:lpstr>'G. Notes'!Print_Area</vt:lpstr>
      <vt:lpstr>Limitations!Print_Area</vt:lpstr>
      <vt:lpstr>'A. General'!Print_Titles</vt:lpstr>
      <vt:lpstr>'B. FTE'!Print_Titles</vt:lpstr>
      <vt:lpstr>'E. PTO'!Print_Titles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2022-10-27T18:20:52Z</dcterms:created>
  <dcterms:modified xsi:type="dcterms:W3CDTF">2022-10-27T18:21:15Z</dcterms:modified>
</cp:coreProperties>
</file>