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rin\Home Health\"/>
    </mc:Choice>
  </mc:AlternateContent>
  <bookViews>
    <workbookView xWindow="0" yWindow="0" windowWidth="23070" windowHeight="9720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2" l="1"/>
  <c r="B42" i="2"/>
  <c r="B43" i="2"/>
  <c r="B44" i="2"/>
  <c r="B45" i="2"/>
  <c r="B46" i="2"/>
  <c r="B47" i="2"/>
  <c r="B48" i="2"/>
  <c r="B49" i="2"/>
  <c r="B50" i="2"/>
  <c r="B51" i="2"/>
  <c r="B40" i="2"/>
  <c r="D23" i="2" l="1"/>
  <c r="D24" i="2"/>
  <c r="D25" i="2"/>
  <c r="D26" i="2"/>
  <c r="E26" i="2" s="1"/>
  <c r="D27" i="2"/>
  <c r="E27" i="2" s="1"/>
  <c r="D30" i="2"/>
  <c r="E30" i="2" s="1"/>
  <c r="D31" i="2"/>
  <c r="E31" i="2" s="1"/>
  <c r="D32" i="2"/>
  <c r="E32" i="2" s="1"/>
  <c r="D33" i="2"/>
  <c r="E33" i="2" s="1"/>
  <c r="D34" i="2"/>
  <c r="E34" i="2" s="1"/>
  <c r="D35" i="2"/>
  <c r="E35" i="2" s="1"/>
  <c r="D22" i="2"/>
  <c r="E22" i="2" s="1"/>
  <c r="E23" i="2"/>
  <c r="E24" i="2"/>
  <c r="E25" i="2"/>
  <c r="K13" i="2"/>
  <c r="K12" i="2"/>
  <c r="K11" i="2"/>
  <c r="K10" i="2"/>
  <c r="K7" i="2"/>
  <c r="K6" i="2"/>
  <c r="K5" i="2"/>
  <c r="K4" i="2"/>
  <c r="K3" i="2"/>
  <c r="K2" i="2"/>
  <c r="I13" i="2"/>
  <c r="I12" i="2"/>
  <c r="I11" i="2"/>
  <c r="I10" i="2"/>
  <c r="I7" i="2"/>
  <c r="I6" i="2"/>
  <c r="I5" i="2"/>
  <c r="I4" i="2"/>
  <c r="I3" i="2"/>
  <c r="I2" i="2"/>
  <c r="G13" i="2"/>
  <c r="G12" i="2"/>
  <c r="G11" i="2"/>
  <c r="G10" i="2"/>
  <c r="G9" i="2"/>
  <c r="G8" i="2"/>
  <c r="G7" i="2"/>
  <c r="G6" i="2"/>
  <c r="G5" i="2"/>
  <c r="G4" i="2"/>
  <c r="G3" i="2"/>
  <c r="G2" i="2"/>
  <c r="E3" i="2"/>
  <c r="E4" i="2"/>
  <c r="E5" i="2"/>
  <c r="E6" i="2"/>
  <c r="E7" i="2"/>
  <c r="E8" i="2"/>
  <c r="E9" i="2"/>
  <c r="E10" i="2"/>
  <c r="E11" i="2"/>
  <c r="E12" i="2"/>
  <c r="E13" i="2"/>
  <c r="E2" i="2"/>
  <c r="C3" i="2"/>
  <c r="C4" i="2"/>
  <c r="C5" i="2"/>
  <c r="C6" i="2"/>
  <c r="C7" i="2"/>
  <c r="C2" i="2"/>
</calcChain>
</file>

<file path=xl/comments1.xml><?xml version="1.0" encoding="utf-8"?>
<comments xmlns="http://schemas.openxmlformats.org/spreadsheetml/2006/main">
  <authors>
    <author>Erin Begin</author>
  </authors>
  <commentList>
    <comment ref="H10" authorId="0" shapeId="0">
      <text>
        <r>
          <rPr>
            <b/>
            <sz val="9"/>
            <color indexed="81"/>
            <rFont val="Tahoma"/>
            <family val="2"/>
          </rPr>
          <t>Erin Begin:</t>
        </r>
        <r>
          <rPr>
            <sz val="9"/>
            <color indexed="81"/>
            <rFont val="Tahoma"/>
            <family val="2"/>
          </rPr>
          <t xml:space="preserve">
split rates by RN/LPN designation for agency and non-agency staff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>Erin Begin:</t>
        </r>
        <r>
          <rPr>
            <sz val="9"/>
            <color indexed="81"/>
            <rFont val="Tahoma"/>
            <family val="2"/>
          </rPr>
          <t xml:space="preserve">
split rates for agency and non agency nursing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Erin Begin:</t>
        </r>
        <r>
          <rPr>
            <sz val="9"/>
            <color indexed="81"/>
            <rFont val="Tahoma"/>
            <family val="2"/>
          </rPr>
          <t xml:space="preserve">
Created overtime rate 
</t>
        </r>
      </text>
    </comment>
  </commentList>
</comments>
</file>

<file path=xl/sharedStrings.xml><?xml version="1.0" encoding="utf-8"?>
<sst xmlns="http://schemas.openxmlformats.org/spreadsheetml/2006/main" count="170" uniqueCount="98">
  <si>
    <t>Home Health Discipline</t>
  </si>
  <si>
    <t>Home Health Aide</t>
  </si>
  <si>
    <t>Occupational Therapy</t>
  </si>
  <si>
    <t>Physical Therapy</t>
  </si>
  <si>
    <t>Speech Language Pathology</t>
  </si>
  <si>
    <t>Medicare CY2020 Per Visit Rate</t>
  </si>
  <si>
    <t>Skilled Nursing (RN)</t>
  </si>
  <si>
    <t>Skilled Nursing (LPN)</t>
  </si>
  <si>
    <t>Medicaid Home Health CY2020 Per Visit Rate (since 01/2017)</t>
  </si>
  <si>
    <t>Private Duty Nursing RN Agency</t>
  </si>
  <si>
    <t>Private Duty Nrusing LPN Agency</t>
  </si>
  <si>
    <t>Private Duty Nursing RN Non Agency</t>
  </si>
  <si>
    <t>Private Duty Nrusing LPN Non Agency</t>
  </si>
  <si>
    <t>RN Assessment/Consultation Agency</t>
  </si>
  <si>
    <t>RN Assessment/Consultation Non Agency</t>
  </si>
  <si>
    <t>Private Duty Nursing Overtime RN</t>
  </si>
  <si>
    <t>Private Duty Nursing Overtime LPN</t>
  </si>
  <si>
    <t>Jan-16</t>
  </si>
  <si>
    <t>Jul-15</t>
  </si>
  <si>
    <t>Oct-11</t>
  </si>
  <si>
    <t>Jan-10</t>
  </si>
  <si>
    <t>Differential between Medicare and Medicaid Rate</t>
  </si>
  <si>
    <t>Differential from January 2016 to January 2017</t>
  </si>
  <si>
    <t>Differential from 2010 to 2011</t>
  </si>
  <si>
    <t>Differential from 2011 to 2015</t>
  </si>
  <si>
    <t>Differential from 2015 to 2016</t>
  </si>
  <si>
    <t>Average 64% rate differential</t>
  </si>
  <si>
    <t>NOTES</t>
  </si>
  <si>
    <t>DECREASE from January 2010 to October 2011</t>
  </si>
  <si>
    <t>DECREASE from October 2011 to July 2015</t>
  </si>
  <si>
    <t>Slight Increase on HHA from July 2015 to January 2016</t>
  </si>
  <si>
    <t>Slight Increase in January 2017 from January 2016.  Rates still lower than January 2010 except therapies, which are the same</t>
  </si>
  <si>
    <t>Cumulative US Inflation from 2010 to 2020</t>
  </si>
  <si>
    <t>Decrease</t>
  </si>
  <si>
    <t>Percentage Decrease</t>
  </si>
  <si>
    <t>NA</t>
  </si>
  <si>
    <t>Member Reported Loss (dollar) per visit</t>
  </si>
  <si>
    <t>12% LOSS</t>
  </si>
  <si>
    <t>Medicaid Home Health FY2022 Per Visit Rate (Effective 11/1/2021*)</t>
  </si>
  <si>
    <t>Waiver Service</t>
  </si>
  <si>
    <t>Waiver Nursing by agency RN</t>
  </si>
  <si>
    <t>Waiver nursing by non-agency RN</t>
  </si>
  <si>
    <t>waiver nursing by non-agency RN overtime</t>
  </si>
  <si>
    <t>waiver nursing by agency LPN</t>
  </si>
  <si>
    <t>waiver nursing by non-agency LPN overtime</t>
  </si>
  <si>
    <t>waiver nrsing by non-agency LPN</t>
  </si>
  <si>
    <t>Personal care by agency</t>
  </si>
  <si>
    <t>personal care by non-agency</t>
  </si>
  <si>
    <t>Personal care by non-agency overtime</t>
  </si>
  <si>
    <t>out of home respite</t>
  </si>
  <si>
    <t>HCAS/N Overtime</t>
  </si>
  <si>
    <t xml:space="preserve">Assistance with self-administered medications (HCAS/N) </t>
  </si>
  <si>
    <t>Billing Code</t>
  </si>
  <si>
    <t>S5125</t>
  </si>
  <si>
    <t>Homemaker</t>
  </si>
  <si>
    <t>Pesronal Care Agency</t>
  </si>
  <si>
    <t>Personal Care participant directed individual provder</t>
  </si>
  <si>
    <t>T1002</t>
  </si>
  <si>
    <t>T1003</t>
  </si>
  <si>
    <t>T1019</t>
  </si>
  <si>
    <t>H0045</t>
  </si>
  <si>
    <t>Base Rates through 10/31/2021</t>
  </si>
  <si>
    <t>Base Rates starting 11/1/2021</t>
  </si>
  <si>
    <t>Unit Rate through 10/31/2021</t>
  </si>
  <si>
    <t>Unit Rate starting 11/1/2021</t>
  </si>
  <si>
    <t>s0215</t>
  </si>
  <si>
    <t>Supplemental services for transportation (per mile)</t>
  </si>
  <si>
    <t>Emergency Response System Installation</t>
  </si>
  <si>
    <t>S5160</t>
  </si>
  <si>
    <t>Home Modififications</t>
  </si>
  <si>
    <t>Supplemental adaptive and assistive devices</t>
  </si>
  <si>
    <t>T2029</t>
  </si>
  <si>
    <t>S5165</t>
  </si>
  <si>
    <t>Amount authorized does not exceed 10K</t>
  </si>
  <si>
    <t>Home Maintenance Services</t>
  </si>
  <si>
    <t>S5121</t>
  </si>
  <si>
    <t>Community services</t>
  </si>
  <si>
    <t>T2038</t>
  </si>
  <si>
    <t>Amount authorized does not exceed 2K</t>
  </si>
  <si>
    <t>Home delivered meals-standard</t>
  </si>
  <si>
    <t>Home delivered meals- Kosher or therapeutic</t>
  </si>
  <si>
    <t>S5170</t>
  </si>
  <si>
    <t>TBD</t>
  </si>
  <si>
    <t>Rates as included in rule change package</t>
  </si>
  <si>
    <t>Rn Assessment Agency Nurse</t>
  </si>
  <si>
    <t>RN Assessment Non-Agency Nurse</t>
  </si>
  <si>
    <t>RN Consultation Agency Nurse</t>
  </si>
  <si>
    <t>RN Consultation Non-Agency Nurse</t>
  </si>
  <si>
    <t>T1001</t>
  </si>
  <si>
    <t>T1001, U9</t>
  </si>
  <si>
    <t>T1000</t>
  </si>
  <si>
    <t>G0156</t>
  </si>
  <si>
    <t>G0152</t>
  </si>
  <si>
    <t>G0151</t>
  </si>
  <si>
    <t>G0153</t>
  </si>
  <si>
    <t>G0299</t>
  </si>
  <si>
    <t>G0300</t>
  </si>
  <si>
    <t>Billing Codes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</si>
</sst>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/>
    <xf numFmtId="0" fontId="1" fillId="2" borderId="1" xfId="0" applyFont="1" applyFill="1" applyBorder="1"/>
    <xf numFmtId="0" fontId="0" fillId="3" borderId="1" xfId="0" applyFill="1" applyBorder="1"/>
    <xf numFmtId="0" fontId="1" fillId="0" borderId="0" xfId="0" applyFont="1" applyFill="1" applyBorder="1"/>
    <xf numFmtId="0" fontId="1" fillId="2" borderId="1" xfId="0" applyFont="1" applyFill="1" applyBorder="1" applyAlignment="1">
      <alignment horizontal="center" wrapText="1"/>
    </xf>
    <xf numFmtId="17" fontId="1" fillId="2" borderId="1" xfId="0" applyNumberFormat="1" applyFont="1" applyFill="1" applyBorder="1" applyAlignment="1">
      <alignment horizontal="center" wrapText="1"/>
    </xf>
    <xf numFmtId="17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9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10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Fill="1" applyBorder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0" xfId="0" applyFont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1" fillId="4" borderId="1" xfId="0" applyFont="1" applyFill="1" applyBorder="1"/>
    <xf numFmtId="0" fontId="0" fillId="4" borderId="0" xfId="0" applyFill="1" applyAlignment="1">
      <alignment horizontal="center" wrapText="1"/>
    </xf>
    <xf numFmtId="0" fontId="0" fillId="4" borderId="0" xfId="0" applyFill="1" applyAlignment="1">
      <alignment horizontal="center"/>
    </xf>
    <xf numFmtId="0" fontId="0" fillId="4" borderId="0" xfId="0" applyFill="1"/>
    <xf numFmtId="0" fontId="0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4" borderId="2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wrapText="1"/>
    </xf>
    <xf numFmtId="0" fontId="0" fillId="4" borderId="0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2"/>
  <sheetViews>
    <sheetView tabSelected="1" topLeftCell="A46" workbookViewId="0">
      <selection activeCell="D54" sqref="D54"/>
    </sheetView>
  </sheetViews>
  <sheetFormatPr defaultRowHeight="15" x14ac:dyDescent="0.25"/>
  <cols>
    <col min="1" max="1" width="58.7109375" customWidth="1"/>
    <col min="2" max="3" width="16.28515625" style="14" customWidth="1"/>
    <col min="4" max="5" width="20.7109375" style="14" customWidth="1"/>
    <col min="6" max="6" width="18.7109375" style="14" customWidth="1"/>
    <col min="7" max="7" width="14.42578125" style="14" customWidth="1"/>
    <col min="8" max="8" width="11" style="14" customWidth="1"/>
    <col min="9" max="9" width="13.28515625" style="14" customWidth="1"/>
    <col min="10" max="10" width="13.85546875" style="14" customWidth="1"/>
    <col min="11" max="11" width="12.140625" style="14" customWidth="1"/>
    <col min="12" max="12" width="9.140625" style="15"/>
  </cols>
  <sheetData>
    <row r="1" spans="1:12" ht="60" x14ac:dyDescent="0.25">
      <c r="A1" s="2" t="s">
        <v>0</v>
      </c>
      <c r="B1" s="5" t="s">
        <v>5</v>
      </c>
      <c r="C1" s="5" t="s">
        <v>21</v>
      </c>
      <c r="D1" s="5" t="s">
        <v>8</v>
      </c>
      <c r="E1" s="5" t="s">
        <v>22</v>
      </c>
      <c r="F1" s="6" t="s">
        <v>17</v>
      </c>
      <c r="G1" s="6" t="s">
        <v>25</v>
      </c>
      <c r="H1" s="6" t="s">
        <v>18</v>
      </c>
      <c r="I1" s="6" t="s">
        <v>24</v>
      </c>
      <c r="J1" s="6" t="s">
        <v>19</v>
      </c>
      <c r="K1" s="6" t="s">
        <v>23</v>
      </c>
      <c r="L1" s="7" t="s">
        <v>20</v>
      </c>
    </row>
    <row r="2" spans="1:12" x14ac:dyDescent="0.25">
      <c r="A2" s="1" t="s">
        <v>1</v>
      </c>
      <c r="B2" s="8">
        <v>67.77</v>
      </c>
      <c r="C2" s="9">
        <f>(B2-D2)/B2</f>
        <v>0.65220599085140918</v>
      </c>
      <c r="D2" s="8">
        <v>23.57</v>
      </c>
      <c r="E2" s="9">
        <f>(D2-F2)/D2</f>
        <v>0</v>
      </c>
      <c r="F2" s="8">
        <v>23.57</v>
      </c>
      <c r="G2" s="9">
        <f>(F2-H2)/F2</f>
        <v>4.7518031395842215E-2</v>
      </c>
      <c r="H2" s="8">
        <v>22.45</v>
      </c>
      <c r="I2" s="9">
        <f>(H2-J2)/H2</f>
        <v>-3.6080178173719481E-2</v>
      </c>
      <c r="J2" s="8">
        <v>23.26</v>
      </c>
      <c r="K2" s="9">
        <f>(J2-L2)/J2</f>
        <v>-3.0954428202923424E-2</v>
      </c>
      <c r="L2" s="10">
        <v>23.98</v>
      </c>
    </row>
    <row r="3" spans="1:12" x14ac:dyDescent="0.25">
      <c r="A3" s="1" t="s">
        <v>2</v>
      </c>
      <c r="B3" s="8">
        <v>164.72</v>
      </c>
      <c r="C3" s="9">
        <f t="shared" ref="C3:C7" si="0">(B3-D3)/B3</f>
        <v>0.57540067994171928</v>
      </c>
      <c r="D3" s="8">
        <v>69.94</v>
      </c>
      <c r="E3" s="9">
        <f t="shared" ref="E3:G13" si="1">(D3-F3)/D3</f>
        <v>0</v>
      </c>
      <c r="F3" s="8">
        <v>69.94</v>
      </c>
      <c r="G3" s="9">
        <f t="shared" si="1"/>
        <v>0</v>
      </c>
      <c r="H3" s="8">
        <v>69.94</v>
      </c>
      <c r="I3" s="9">
        <f t="shared" ref="I3:K3" si="2">(H3-J3)/H3</f>
        <v>0</v>
      </c>
      <c r="J3" s="8">
        <v>69.94</v>
      </c>
      <c r="K3" s="9">
        <f t="shared" si="2"/>
        <v>0</v>
      </c>
      <c r="L3" s="10">
        <v>69.94</v>
      </c>
    </row>
    <row r="4" spans="1:12" x14ac:dyDescent="0.25">
      <c r="A4" s="1" t="s">
        <v>3</v>
      </c>
      <c r="B4" s="8">
        <v>163.6</v>
      </c>
      <c r="C4" s="9">
        <f t="shared" si="0"/>
        <v>0.5724938875305623</v>
      </c>
      <c r="D4" s="8">
        <v>69.94</v>
      </c>
      <c r="E4" s="9">
        <f t="shared" si="1"/>
        <v>0</v>
      </c>
      <c r="F4" s="8">
        <v>69.94</v>
      </c>
      <c r="G4" s="9">
        <f t="shared" si="1"/>
        <v>0</v>
      </c>
      <c r="H4" s="8">
        <v>69.94</v>
      </c>
      <c r="I4" s="9">
        <f t="shared" ref="I4:K4" si="3">(H4-J4)/H4</f>
        <v>0</v>
      </c>
      <c r="J4" s="8">
        <v>69.94</v>
      </c>
      <c r="K4" s="9">
        <f t="shared" si="3"/>
        <v>0</v>
      </c>
      <c r="L4" s="10">
        <v>69.94</v>
      </c>
    </row>
    <row r="5" spans="1:12" x14ac:dyDescent="0.25">
      <c r="A5" s="1" t="s">
        <v>4</v>
      </c>
      <c r="B5" s="8">
        <v>177.82</v>
      </c>
      <c r="C5" s="9">
        <f t="shared" si="0"/>
        <v>0.60668091328309526</v>
      </c>
      <c r="D5" s="8">
        <v>69.94</v>
      </c>
      <c r="E5" s="9">
        <f t="shared" si="1"/>
        <v>0</v>
      </c>
      <c r="F5" s="8">
        <v>69.94</v>
      </c>
      <c r="G5" s="9">
        <f t="shared" si="1"/>
        <v>0</v>
      </c>
      <c r="H5" s="8">
        <v>69.94</v>
      </c>
      <c r="I5" s="9">
        <f t="shared" ref="I5:K5" si="4">(H5-J5)/H5</f>
        <v>0</v>
      </c>
      <c r="J5" s="8">
        <v>69.94</v>
      </c>
      <c r="K5" s="9">
        <f t="shared" si="4"/>
        <v>0</v>
      </c>
      <c r="L5" s="10">
        <v>69.94</v>
      </c>
    </row>
    <row r="6" spans="1:12" x14ac:dyDescent="0.25">
      <c r="A6" s="1" t="s">
        <v>6</v>
      </c>
      <c r="B6" s="8">
        <v>149.66</v>
      </c>
      <c r="C6" s="9">
        <f t="shared" si="0"/>
        <v>0.68328210610717621</v>
      </c>
      <c r="D6" s="8">
        <v>47.4</v>
      </c>
      <c r="E6" s="9">
        <f t="shared" si="1"/>
        <v>4.2194092827004218E-2</v>
      </c>
      <c r="F6" s="8">
        <v>45.4</v>
      </c>
      <c r="G6" s="9">
        <f t="shared" si="1"/>
        <v>0</v>
      </c>
      <c r="H6" s="8">
        <v>45.4</v>
      </c>
      <c r="I6" s="9">
        <f t="shared" ref="I6:K6" si="5">(H6-J6)/H6</f>
        <v>-0.14977973568281949</v>
      </c>
      <c r="J6" s="8">
        <v>52.2</v>
      </c>
      <c r="K6" s="9">
        <f t="shared" si="5"/>
        <v>-5.2681992337164751E-2</v>
      </c>
      <c r="L6" s="10">
        <v>54.95</v>
      </c>
    </row>
    <row r="7" spans="1:12" x14ac:dyDescent="0.25">
      <c r="A7" s="1" t="s">
        <v>7</v>
      </c>
      <c r="B7" s="8">
        <v>149.66</v>
      </c>
      <c r="C7" s="9">
        <f t="shared" si="0"/>
        <v>0.72838433783242007</v>
      </c>
      <c r="D7" s="8">
        <v>40.65</v>
      </c>
      <c r="E7" s="9">
        <f t="shared" si="1"/>
        <v>6.7650676506765067E-2</v>
      </c>
      <c r="F7" s="8">
        <v>37.9</v>
      </c>
      <c r="G7" s="9">
        <f t="shared" si="1"/>
        <v>0</v>
      </c>
      <c r="H7" s="8">
        <v>37.9</v>
      </c>
      <c r="I7" s="9">
        <f t="shared" ref="I7:K7" si="6">(H7-J7)/H7</f>
        <v>-0.37730870712401066</v>
      </c>
      <c r="J7" s="8">
        <v>52.2</v>
      </c>
      <c r="K7" s="9">
        <f t="shared" si="6"/>
        <v>-5.2681992337164751E-2</v>
      </c>
      <c r="L7" s="10">
        <v>54.95</v>
      </c>
    </row>
    <row r="8" spans="1:12" x14ac:dyDescent="0.25">
      <c r="A8" s="1" t="s">
        <v>13</v>
      </c>
      <c r="B8" s="8"/>
      <c r="C8" s="8"/>
      <c r="D8" s="8">
        <v>37.08</v>
      </c>
      <c r="E8" s="9">
        <f t="shared" si="1"/>
        <v>0</v>
      </c>
      <c r="F8" s="8">
        <v>37.08</v>
      </c>
      <c r="G8" s="9">
        <f t="shared" si="1"/>
        <v>0</v>
      </c>
      <c r="H8" s="8">
        <v>37.08</v>
      </c>
      <c r="I8" s="9"/>
      <c r="J8" s="8"/>
      <c r="K8" s="9"/>
      <c r="L8" s="10"/>
    </row>
    <row r="9" spans="1:12" x14ac:dyDescent="0.25">
      <c r="A9" s="1" t="s">
        <v>14</v>
      </c>
      <c r="B9" s="8"/>
      <c r="C9" s="8"/>
      <c r="D9" s="8">
        <v>31.64</v>
      </c>
      <c r="E9" s="9">
        <f t="shared" si="1"/>
        <v>0</v>
      </c>
      <c r="F9" s="8">
        <v>31.64</v>
      </c>
      <c r="G9" s="9">
        <f t="shared" si="1"/>
        <v>0</v>
      </c>
      <c r="H9" s="8">
        <v>31.64</v>
      </c>
      <c r="I9" s="9"/>
      <c r="J9" s="8"/>
      <c r="K9" s="9"/>
      <c r="L9" s="10"/>
    </row>
    <row r="10" spans="1:12" x14ac:dyDescent="0.25">
      <c r="A10" s="1" t="s">
        <v>9</v>
      </c>
      <c r="B10" s="8"/>
      <c r="C10" s="8"/>
      <c r="D10" s="8">
        <v>47.4</v>
      </c>
      <c r="E10" s="9">
        <f t="shared" si="1"/>
        <v>4.2194092827004218E-2</v>
      </c>
      <c r="F10" s="8">
        <v>45.4</v>
      </c>
      <c r="G10" s="9">
        <f t="shared" si="1"/>
        <v>0</v>
      </c>
      <c r="H10" s="8">
        <v>45.4</v>
      </c>
      <c r="I10" s="9">
        <f t="shared" ref="I10:K10" si="7">(H10-J10)/H10</f>
        <v>-0.14977973568281949</v>
      </c>
      <c r="J10" s="8">
        <v>52.2</v>
      </c>
      <c r="K10" s="9">
        <f t="shared" si="7"/>
        <v>-5.2681992337164751E-2</v>
      </c>
      <c r="L10" s="10">
        <v>54.95</v>
      </c>
    </row>
    <row r="11" spans="1:12" x14ac:dyDescent="0.25">
      <c r="A11" s="1" t="s">
        <v>10</v>
      </c>
      <c r="B11" s="8"/>
      <c r="C11" s="8"/>
      <c r="D11" s="8">
        <v>40.65</v>
      </c>
      <c r="E11" s="9">
        <f t="shared" si="1"/>
        <v>6.7650676506765067E-2</v>
      </c>
      <c r="F11" s="8">
        <v>37.9</v>
      </c>
      <c r="G11" s="9">
        <f t="shared" si="1"/>
        <v>0</v>
      </c>
      <c r="H11" s="8">
        <v>37.9</v>
      </c>
      <c r="I11" s="9">
        <f t="shared" ref="I11:K11" si="8">(H11-J11)/H11</f>
        <v>-0.37730870712401066</v>
      </c>
      <c r="J11" s="8">
        <v>52.2</v>
      </c>
      <c r="K11" s="9">
        <f t="shared" si="8"/>
        <v>-5.2681992337164751E-2</v>
      </c>
      <c r="L11" s="10">
        <v>54.95</v>
      </c>
    </row>
    <row r="12" spans="1:12" x14ac:dyDescent="0.25">
      <c r="A12" s="1" t="s">
        <v>11</v>
      </c>
      <c r="B12" s="8"/>
      <c r="C12" s="8"/>
      <c r="D12" s="8">
        <v>38.950000000000003</v>
      </c>
      <c r="E12" s="9">
        <f t="shared" si="1"/>
        <v>8.985879332477572E-3</v>
      </c>
      <c r="F12" s="8">
        <v>38.6</v>
      </c>
      <c r="G12" s="9">
        <f t="shared" si="1"/>
        <v>0</v>
      </c>
      <c r="H12" s="8">
        <v>38.6</v>
      </c>
      <c r="I12" s="9">
        <f t="shared" ref="I12:K12" si="9">(H12-J12)/H12</f>
        <v>-8.1865284974093178E-2</v>
      </c>
      <c r="J12" s="8">
        <v>41.76</v>
      </c>
      <c r="K12" s="9">
        <f t="shared" si="9"/>
        <v>-0.31585249042145608</v>
      </c>
      <c r="L12" s="10">
        <v>54.95</v>
      </c>
    </row>
    <row r="13" spans="1:12" x14ac:dyDescent="0.25">
      <c r="A13" s="1" t="s">
        <v>12</v>
      </c>
      <c r="B13" s="8"/>
      <c r="C13" s="8"/>
      <c r="D13" s="8">
        <v>33.200000000000003</v>
      </c>
      <c r="E13" s="9">
        <f t="shared" si="1"/>
        <v>4.668674698795193E-2</v>
      </c>
      <c r="F13" s="8">
        <v>31.65</v>
      </c>
      <c r="G13" s="9">
        <f t="shared" si="1"/>
        <v>0</v>
      </c>
      <c r="H13" s="8">
        <v>31.65</v>
      </c>
      <c r="I13" s="9">
        <f t="shared" ref="I13:K13" si="10">(H13-J13)/H13</f>
        <v>-0.3194312796208531</v>
      </c>
      <c r="J13" s="8">
        <v>41.76</v>
      </c>
      <c r="K13" s="9">
        <f t="shared" si="10"/>
        <v>-0.31585249042145608</v>
      </c>
      <c r="L13" s="10">
        <v>54.95</v>
      </c>
    </row>
    <row r="14" spans="1:12" x14ac:dyDescent="0.25">
      <c r="A14" s="1" t="s">
        <v>15</v>
      </c>
      <c r="B14" s="8"/>
      <c r="C14" s="8"/>
      <c r="D14" s="8">
        <v>50.82</v>
      </c>
      <c r="E14" s="8"/>
      <c r="F14" s="8"/>
      <c r="G14" s="8"/>
      <c r="H14" s="8"/>
      <c r="I14" s="8"/>
      <c r="J14" s="8"/>
      <c r="K14" s="8"/>
      <c r="L14" s="10"/>
    </row>
    <row r="15" spans="1:12" x14ac:dyDescent="0.25">
      <c r="A15" s="1" t="s">
        <v>16</v>
      </c>
      <c r="B15" s="8"/>
      <c r="C15" s="8"/>
      <c r="D15" s="8">
        <v>43</v>
      </c>
      <c r="E15" s="8"/>
      <c r="F15" s="8"/>
      <c r="G15" s="8"/>
      <c r="H15" s="8"/>
      <c r="I15" s="8"/>
      <c r="J15" s="8"/>
      <c r="K15" s="8"/>
      <c r="L15" s="10"/>
    </row>
    <row r="16" spans="1:12" ht="105" x14ac:dyDescent="0.25">
      <c r="A16" s="3" t="s">
        <v>27</v>
      </c>
      <c r="B16" s="11"/>
      <c r="C16" s="11" t="s">
        <v>26</v>
      </c>
      <c r="D16" s="11" t="s">
        <v>31</v>
      </c>
      <c r="E16" s="11"/>
      <c r="F16" s="11" t="s">
        <v>30</v>
      </c>
      <c r="G16" s="11"/>
      <c r="H16" s="11" t="s">
        <v>29</v>
      </c>
      <c r="I16" s="11"/>
      <c r="J16" s="11" t="s">
        <v>28</v>
      </c>
      <c r="K16" s="11"/>
      <c r="L16" s="12"/>
    </row>
    <row r="18" spans="1:6" x14ac:dyDescent="0.25">
      <c r="A18" s="4" t="s">
        <v>32</v>
      </c>
      <c r="B18" s="13">
        <v>0.192</v>
      </c>
    </row>
    <row r="21" spans="1:6" ht="60" x14ac:dyDescent="0.25">
      <c r="A21" s="2" t="s">
        <v>0</v>
      </c>
      <c r="B21" s="5" t="s">
        <v>8</v>
      </c>
      <c r="C21" s="7" t="s">
        <v>20</v>
      </c>
      <c r="D21" s="5" t="s">
        <v>33</v>
      </c>
      <c r="E21" s="5" t="s">
        <v>34</v>
      </c>
      <c r="F21" s="5" t="s">
        <v>36</v>
      </c>
    </row>
    <row r="22" spans="1:6" x14ac:dyDescent="0.25">
      <c r="A22" s="1" t="s">
        <v>1</v>
      </c>
      <c r="B22" s="8">
        <v>23.57</v>
      </c>
      <c r="C22" s="10">
        <v>23.98</v>
      </c>
      <c r="D22" s="8">
        <f>B22-C22</f>
        <v>-0.41000000000000014</v>
      </c>
      <c r="E22" s="9">
        <f>D22/C22</f>
        <v>-1.7097581317764808E-2</v>
      </c>
      <c r="F22" s="8">
        <v>-37</v>
      </c>
    </row>
    <row r="23" spans="1:6" x14ac:dyDescent="0.25">
      <c r="A23" s="1" t="s">
        <v>2</v>
      </c>
      <c r="B23" s="8">
        <v>69.94</v>
      </c>
      <c r="C23" s="10">
        <v>69.94</v>
      </c>
      <c r="D23" s="8">
        <f t="shared" ref="D23:D35" si="11">B23-C23</f>
        <v>0</v>
      </c>
      <c r="E23" s="9">
        <f t="shared" ref="E23:E35" si="12">D23/C23</f>
        <v>0</v>
      </c>
      <c r="F23" s="8">
        <v>9</v>
      </c>
    </row>
    <row r="24" spans="1:6" x14ac:dyDescent="0.25">
      <c r="A24" s="1" t="s">
        <v>3</v>
      </c>
      <c r="B24" s="8">
        <v>69.94</v>
      </c>
      <c r="C24" s="10">
        <v>69.94</v>
      </c>
      <c r="D24" s="8">
        <f t="shared" si="11"/>
        <v>0</v>
      </c>
      <c r="E24" s="9">
        <f t="shared" si="12"/>
        <v>0</v>
      </c>
      <c r="F24" s="8">
        <v>9</v>
      </c>
    </row>
    <row r="25" spans="1:6" x14ac:dyDescent="0.25">
      <c r="A25" s="1" t="s">
        <v>4</v>
      </c>
      <c r="B25" s="8">
        <v>69.94</v>
      </c>
      <c r="C25" s="10">
        <v>69.94</v>
      </c>
      <c r="D25" s="8">
        <f t="shared" si="11"/>
        <v>0</v>
      </c>
      <c r="E25" s="9">
        <f t="shared" si="12"/>
        <v>0</v>
      </c>
      <c r="F25" s="8">
        <v>9</v>
      </c>
    </row>
    <row r="26" spans="1:6" x14ac:dyDescent="0.25">
      <c r="A26" s="1" t="s">
        <v>6</v>
      </c>
      <c r="B26" s="8">
        <v>47.4</v>
      </c>
      <c r="C26" s="10">
        <v>54.95</v>
      </c>
      <c r="D26" s="8">
        <f t="shared" si="11"/>
        <v>-7.5500000000000043</v>
      </c>
      <c r="E26" s="9">
        <f t="shared" si="12"/>
        <v>-0.13739763421292089</v>
      </c>
      <c r="F26" s="8">
        <v>-13</v>
      </c>
    </row>
    <row r="27" spans="1:6" x14ac:dyDescent="0.25">
      <c r="A27" s="1" t="s">
        <v>7</v>
      </c>
      <c r="B27" s="8">
        <v>40.65</v>
      </c>
      <c r="C27" s="10">
        <v>54.95</v>
      </c>
      <c r="D27" s="8">
        <f t="shared" si="11"/>
        <v>-14.300000000000004</v>
      </c>
      <c r="E27" s="9">
        <f t="shared" si="12"/>
        <v>-0.26023657870791633</v>
      </c>
      <c r="F27" s="8">
        <v>-18</v>
      </c>
    </row>
    <row r="28" spans="1:6" x14ac:dyDescent="0.25">
      <c r="A28" s="1" t="s">
        <v>13</v>
      </c>
      <c r="B28" s="8">
        <v>37.08</v>
      </c>
      <c r="C28" s="10"/>
      <c r="D28" s="8" t="s">
        <v>35</v>
      </c>
      <c r="E28" s="9" t="s">
        <v>35</v>
      </c>
      <c r="F28" s="8"/>
    </row>
    <row r="29" spans="1:6" x14ac:dyDescent="0.25">
      <c r="A29" s="1" t="s">
        <v>14</v>
      </c>
      <c r="B29" s="8">
        <v>31.64</v>
      </c>
      <c r="C29" s="10"/>
      <c r="D29" s="8" t="s">
        <v>35</v>
      </c>
      <c r="E29" s="9" t="s">
        <v>35</v>
      </c>
      <c r="F29" s="8"/>
    </row>
    <row r="30" spans="1:6" x14ac:dyDescent="0.25">
      <c r="A30" s="1" t="s">
        <v>9</v>
      </c>
      <c r="B30" s="8">
        <v>47.4</v>
      </c>
      <c r="C30" s="10">
        <v>54.95</v>
      </c>
      <c r="D30" s="8">
        <f t="shared" si="11"/>
        <v>-7.5500000000000043</v>
      </c>
      <c r="E30" s="9">
        <f t="shared" si="12"/>
        <v>-0.13739763421292089</v>
      </c>
      <c r="F30" s="8"/>
    </row>
    <row r="31" spans="1:6" x14ac:dyDescent="0.25">
      <c r="A31" s="1" t="s">
        <v>10</v>
      </c>
      <c r="B31" s="8">
        <v>40.65</v>
      </c>
      <c r="C31" s="10">
        <v>54.95</v>
      </c>
      <c r="D31" s="8">
        <f t="shared" si="11"/>
        <v>-14.300000000000004</v>
      </c>
      <c r="E31" s="9">
        <f t="shared" si="12"/>
        <v>-0.26023657870791633</v>
      </c>
      <c r="F31" s="8"/>
    </row>
    <row r="32" spans="1:6" x14ac:dyDescent="0.25">
      <c r="A32" s="1" t="s">
        <v>11</v>
      </c>
      <c r="B32" s="8">
        <v>38.950000000000003</v>
      </c>
      <c r="C32" s="10">
        <v>54.95</v>
      </c>
      <c r="D32" s="8">
        <f t="shared" si="11"/>
        <v>-16</v>
      </c>
      <c r="E32" s="9">
        <f t="shared" si="12"/>
        <v>-0.29117379435850771</v>
      </c>
      <c r="F32" s="8"/>
    </row>
    <row r="33" spans="1:6" x14ac:dyDescent="0.25">
      <c r="A33" s="1" t="s">
        <v>12</v>
      </c>
      <c r="B33" s="8">
        <v>33.200000000000003</v>
      </c>
      <c r="C33" s="10">
        <v>54.95</v>
      </c>
      <c r="D33" s="8">
        <f t="shared" si="11"/>
        <v>-21.75</v>
      </c>
      <c r="E33" s="9">
        <f t="shared" si="12"/>
        <v>-0.39581437670609643</v>
      </c>
      <c r="F33" s="8"/>
    </row>
    <row r="34" spans="1:6" x14ac:dyDescent="0.25">
      <c r="A34" s="1" t="s">
        <v>15</v>
      </c>
      <c r="B34" s="8">
        <v>50.82</v>
      </c>
      <c r="C34" s="10">
        <v>54.95</v>
      </c>
      <c r="D34" s="8">
        <f t="shared" si="11"/>
        <v>-4.1300000000000026</v>
      </c>
      <c r="E34" s="9">
        <f t="shared" si="12"/>
        <v>-7.5159235668789848E-2</v>
      </c>
      <c r="F34" s="8"/>
    </row>
    <row r="35" spans="1:6" x14ac:dyDescent="0.25">
      <c r="A35" s="1" t="s">
        <v>16</v>
      </c>
      <c r="B35" s="8">
        <v>43</v>
      </c>
      <c r="C35" s="10">
        <v>54.95</v>
      </c>
      <c r="D35" s="8">
        <f t="shared" si="11"/>
        <v>-11.950000000000003</v>
      </c>
      <c r="E35" s="9">
        <f t="shared" si="12"/>
        <v>-0.21747042766151051</v>
      </c>
    </row>
    <row r="36" spans="1:6" x14ac:dyDescent="0.25">
      <c r="F36" s="16" t="s">
        <v>37</v>
      </c>
    </row>
    <row r="39" spans="1:6" ht="75" x14ac:dyDescent="0.25">
      <c r="A39" s="2" t="s">
        <v>0</v>
      </c>
      <c r="B39" s="5" t="s">
        <v>38</v>
      </c>
      <c r="C39" s="5" t="s">
        <v>97</v>
      </c>
      <c r="D39" s="20" t="s">
        <v>83</v>
      </c>
    </row>
    <row r="40" spans="1:6" x14ac:dyDescent="0.25">
      <c r="A40" s="1" t="s">
        <v>1</v>
      </c>
      <c r="B40" s="21">
        <f>B22*1.061</f>
        <v>25.007770000000001</v>
      </c>
      <c r="C40" s="8" t="s">
        <v>91</v>
      </c>
    </row>
    <row r="41" spans="1:6" x14ac:dyDescent="0.25">
      <c r="A41" s="1" t="s">
        <v>2</v>
      </c>
      <c r="B41" s="21">
        <f t="shared" ref="B41:B45" si="13">B23*1.061</f>
        <v>74.206339999999997</v>
      </c>
      <c r="C41" s="8" t="s">
        <v>92</v>
      </c>
    </row>
    <row r="42" spans="1:6" x14ac:dyDescent="0.25">
      <c r="A42" s="1" t="s">
        <v>3</v>
      </c>
      <c r="B42" s="21">
        <f t="shared" si="13"/>
        <v>74.206339999999997</v>
      </c>
      <c r="C42" s="8" t="s">
        <v>93</v>
      </c>
    </row>
    <row r="43" spans="1:6" x14ac:dyDescent="0.25">
      <c r="A43" s="1" t="s">
        <v>4</v>
      </c>
      <c r="B43" s="21">
        <f t="shared" si="13"/>
        <v>74.206339999999997</v>
      </c>
      <c r="C43" s="8" t="s">
        <v>94</v>
      </c>
    </row>
    <row r="44" spans="1:6" x14ac:dyDescent="0.25">
      <c r="A44" s="1" t="s">
        <v>6</v>
      </c>
      <c r="B44" s="21">
        <f t="shared" si="13"/>
        <v>50.291399999999996</v>
      </c>
      <c r="C44" s="8" t="s">
        <v>95</v>
      </c>
    </row>
    <row r="45" spans="1:6" x14ac:dyDescent="0.25">
      <c r="A45" s="1" t="s">
        <v>7</v>
      </c>
      <c r="B45" s="21">
        <f t="shared" si="13"/>
        <v>43.129649999999998</v>
      </c>
      <c r="C45" s="8" t="s">
        <v>96</v>
      </c>
    </row>
    <row r="46" spans="1:6" x14ac:dyDescent="0.25">
      <c r="A46" s="1" t="s">
        <v>9</v>
      </c>
      <c r="B46" s="21">
        <f t="shared" ref="B46:B51" si="14">B30*1.061</f>
        <v>50.291399999999996</v>
      </c>
      <c r="C46" s="8" t="s">
        <v>90</v>
      </c>
    </row>
    <row r="47" spans="1:6" x14ac:dyDescent="0.25">
      <c r="A47" s="1" t="s">
        <v>10</v>
      </c>
      <c r="B47" s="21">
        <f t="shared" si="14"/>
        <v>43.129649999999998</v>
      </c>
      <c r="C47" s="8" t="s">
        <v>90</v>
      </c>
    </row>
    <row r="48" spans="1:6" x14ac:dyDescent="0.25">
      <c r="A48" s="1" t="s">
        <v>11</v>
      </c>
      <c r="B48" s="21">
        <f t="shared" si="14"/>
        <v>41.325949999999999</v>
      </c>
      <c r="C48" s="8" t="s">
        <v>90</v>
      </c>
    </row>
    <row r="49" spans="1:12" x14ac:dyDescent="0.25">
      <c r="A49" s="1" t="s">
        <v>12</v>
      </c>
      <c r="B49" s="21">
        <f t="shared" si="14"/>
        <v>35.225200000000001</v>
      </c>
      <c r="C49" s="8" t="s">
        <v>90</v>
      </c>
    </row>
    <row r="50" spans="1:12" x14ac:dyDescent="0.25">
      <c r="A50" s="1" t="s">
        <v>15</v>
      </c>
      <c r="B50" s="21">
        <f t="shared" si="14"/>
        <v>53.920020000000001</v>
      </c>
      <c r="C50" s="8" t="s">
        <v>90</v>
      </c>
    </row>
    <row r="51" spans="1:12" x14ac:dyDescent="0.25">
      <c r="A51" s="1" t="s">
        <v>16</v>
      </c>
      <c r="B51" s="21">
        <f t="shared" si="14"/>
        <v>45.622999999999998</v>
      </c>
      <c r="C51" s="8" t="s">
        <v>90</v>
      </c>
    </row>
    <row r="54" spans="1:12" ht="60" x14ac:dyDescent="0.25">
      <c r="A54" s="2" t="s">
        <v>39</v>
      </c>
      <c r="B54" s="5" t="s">
        <v>52</v>
      </c>
      <c r="C54" s="5" t="s">
        <v>61</v>
      </c>
      <c r="D54" s="5" t="s">
        <v>62</v>
      </c>
      <c r="E54" s="5" t="s">
        <v>63</v>
      </c>
      <c r="F54" s="5" t="s">
        <v>64</v>
      </c>
      <c r="G54" s="20" t="s">
        <v>83</v>
      </c>
    </row>
    <row r="55" spans="1:12" s="25" customFormat="1" x14ac:dyDescent="0.25">
      <c r="A55" s="22" t="s">
        <v>84</v>
      </c>
      <c r="B55" s="26" t="s">
        <v>88</v>
      </c>
      <c r="C55" s="26">
        <v>37.08</v>
      </c>
      <c r="D55" s="26">
        <v>39.26</v>
      </c>
      <c r="E55" s="26" t="s">
        <v>35</v>
      </c>
      <c r="F55" s="29" t="s">
        <v>35</v>
      </c>
      <c r="G55" s="30"/>
      <c r="H55" s="31"/>
      <c r="I55" s="31"/>
      <c r="J55" s="31"/>
      <c r="K55" s="23"/>
      <c r="L55" s="24"/>
    </row>
    <row r="56" spans="1:12" s="25" customFormat="1" x14ac:dyDescent="0.25">
      <c r="A56" s="22" t="s">
        <v>85</v>
      </c>
      <c r="B56" s="26" t="s">
        <v>88</v>
      </c>
      <c r="C56" s="26">
        <v>31.64</v>
      </c>
      <c r="D56" s="26">
        <v>33.57</v>
      </c>
      <c r="E56" s="26" t="s">
        <v>35</v>
      </c>
      <c r="F56" s="29" t="s">
        <v>35</v>
      </c>
      <c r="G56" s="30"/>
      <c r="H56" s="31"/>
      <c r="I56" s="31"/>
      <c r="J56" s="31"/>
      <c r="K56" s="23"/>
      <c r="L56" s="24"/>
    </row>
    <row r="57" spans="1:12" s="25" customFormat="1" x14ac:dyDescent="0.25">
      <c r="A57" s="22" t="s">
        <v>86</v>
      </c>
      <c r="B57" s="26" t="s">
        <v>89</v>
      </c>
      <c r="C57" s="26" t="s">
        <v>35</v>
      </c>
      <c r="D57" s="26" t="s">
        <v>35</v>
      </c>
      <c r="E57" s="26">
        <v>8.32</v>
      </c>
      <c r="F57" s="29">
        <v>8.83</v>
      </c>
      <c r="G57" s="30"/>
      <c r="H57" s="31"/>
      <c r="I57" s="31"/>
      <c r="J57" s="31"/>
      <c r="K57" s="23"/>
      <c r="L57" s="24"/>
    </row>
    <row r="58" spans="1:12" s="25" customFormat="1" x14ac:dyDescent="0.25">
      <c r="A58" s="22" t="s">
        <v>87</v>
      </c>
      <c r="B58" s="26" t="s">
        <v>89</v>
      </c>
      <c r="C58" s="26" t="s">
        <v>35</v>
      </c>
      <c r="D58" s="26" t="s">
        <v>35</v>
      </c>
      <c r="E58" s="26">
        <v>6.96</v>
      </c>
      <c r="F58" s="29">
        <v>7.38</v>
      </c>
      <c r="G58" s="30"/>
      <c r="H58" s="31"/>
      <c r="I58" s="31"/>
      <c r="J58" s="31"/>
      <c r="K58" s="23"/>
      <c r="L58" s="24"/>
    </row>
    <row r="59" spans="1:12" s="25" customFormat="1" x14ac:dyDescent="0.25">
      <c r="A59" s="22" t="s">
        <v>87</v>
      </c>
      <c r="B59" s="26" t="s">
        <v>89</v>
      </c>
      <c r="C59" s="26" t="s">
        <v>35</v>
      </c>
      <c r="D59" s="26" t="s">
        <v>35</v>
      </c>
      <c r="E59" s="26">
        <v>9.92</v>
      </c>
      <c r="F59" s="29">
        <v>10.53</v>
      </c>
      <c r="G59" s="30"/>
      <c r="H59" s="31"/>
      <c r="I59" s="31"/>
      <c r="J59" s="31"/>
      <c r="K59" s="23"/>
      <c r="L59" s="24"/>
    </row>
    <row r="60" spans="1:12" x14ac:dyDescent="0.25">
      <c r="A60" s="17" t="s">
        <v>40</v>
      </c>
      <c r="B60" s="8" t="s">
        <v>57</v>
      </c>
      <c r="C60" s="8">
        <v>47.4</v>
      </c>
      <c r="D60" s="8">
        <v>50.29</v>
      </c>
      <c r="E60" s="8">
        <v>8.7200000000000006</v>
      </c>
      <c r="F60" s="8">
        <v>9.25</v>
      </c>
    </row>
    <row r="61" spans="1:12" x14ac:dyDescent="0.25">
      <c r="A61" s="17" t="s">
        <v>41</v>
      </c>
      <c r="B61" s="8" t="s">
        <v>57</v>
      </c>
      <c r="C61" s="8">
        <v>38.950000000000003</v>
      </c>
      <c r="D61" s="8">
        <v>41.33</v>
      </c>
      <c r="E61" s="8">
        <v>7.03</v>
      </c>
      <c r="F61" s="8">
        <v>7.46</v>
      </c>
    </row>
    <row r="62" spans="1:12" x14ac:dyDescent="0.25">
      <c r="A62" s="17" t="s">
        <v>42</v>
      </c>
      <c r="B62" s="8" t="s">
        <v>57</v>
      </c>
      <c r="C62" s="8">
        <v>50.82</v>
      </c>
      <c r="D62" s="8">
        <v>53.92</v>
      </c>
      <c r="E62" s="8">
        <v>10.01</v>
      </c>
      <c r="F62" s="8">
        <v>10.62</v>
      </c>
    </row>
    <row r="63" spans="1:12" x14ac:dyDescent="0.25">
      <c r="A63" s="17" t="s">
        <v>43</v>
      </c>
      <c r="B63" s="8" t="s">
        <v>58</v>
      </c>
      <c r="C63" s="8">
        <v>40.65</v>
      </c>
      <c r="D63" s="8">
        <v>43.13</v>
      </c>
      <c r="E63" s="8">
        <v>7.37</v>
      </c>
      <c r="F63" s="8">
        <v>7.82</v>
      </c>
    </row>
    <row r="64" spans="1:12" x14ac:dyDescent="0.25">
      <c r="A64" s="17" t="s">
        <v>45</v>
      </c>
      <c r="B64" s="8" t="s">
        <v>58</v>
      </c>
      <c r="C64" s="8">
        <v>33.200000000000003</v>
      </c>
      <c r="D64" s="8">
        <v>35.229999999999997</v>
      </c>
      <c r="E64" s="8">
        <v>5.88</v>
      </c>
      <c r="F64" s="8">
        <v>6.24</v>
      </c>
    </row>
    <row r="65" spans="1:6" x14ac:dyDescent="0.25">
      <c r="A65" s="17" t="s">
        <v>44</v>
      </c>
      <c r="B65" s="8" t="s">
        <v>58</v>
      </c>
      <c r="C65" s="8">
        <v>43</v>
      </c>
      <c r="D65" s="8">
        <v>45.62</v>
      </c>
      <c r="E65" s="8">
        <v>8.33</v>
      </c>
      <c r="F65" s="8">
        <v>8.84</v>
      </c>
    </row>
    <row r="66" spans="1:6" x14ac:dyDescent="0.25">
      <c r="A66" s="17" t="s">
        <v>46</v>
      </c>
      <c r="B66" s="8" t="s">
        <v>59</v>
      </c>
      <c r="C66" s="8">
        <v>23.88</v>
      </c>
      <c r="D66" s="8">
        <v>25.34</v>
      </c>
      <c r="E66" s="8">
        <v>3.97</v>
      </c>
      <c r="F66" s="8">
        <v>4.21</v>
      </c>
    </row>
    <row r="67" spans="1:6" x14ac:dyDescent="0.25">
      <c r="A67" s="17" t="s">
        <v>47</v>
      </c>
      <c r="B67" s="8" t="s">
        <v>59</v>
      </c>
      <c r="C67" s="8">
        <v>19.25</v>
      </c>
      <c r="D67" s="8">
        <v>20.420000000000002</v>
      </c>
      <c r="E67" s="8">
        <v>3.05</v>
      </c>
      <c r="F67" s="8">
        <v>3.24</v>
      </c>
    </row>
    <row r="68" spans="1:6" x14ac:dyDescent="0.25">
      <c r="A68" s="17" t="s">
        <v>48</v>
      </c>
      <c r="B68" s="8" t="s">
        <v>59</v>
      </c>
      <c r="C68" s="8">
        <v>23.33</v>
      </c>
      <c r="D68" s="8">
        <v>24.75</v>
      </c>
      <c r="E68" s="8">
        <v>4.3</v>
      </c>
      <c r="F68" s="8">
        <v>4.5599999999999996</v>
      </c>
    </row>
    <row r="69" spans="1:6" x14ac:dyDescent="0.25">
      <c r="A69" s="17" t="s">
        <v>49</v>
      </c>
      <c r="B69" s="8" t="s">
        <v>60</v>
      </c>
      <c r="C69" s="8">
        <v>199.82</v>
      </c>
      <c r="D69" s="8">
        <v>199.82</v>
      </c>
      <c r="E69" s="8" t="s">
        <v>35</v>
      </c>
      <c r="F69" s="8" t="s">
        <v>35</v>
      </c>
    </row>
    <row r="70" spans="1:6" x14ac:dyDescent="0.25">
      <c r="A70" s="17" t="s">
        <v>66</v>
      </c>
      <c r="B70" s="8" t="s">
        <v>65</v>
      </c>
      <c r="C70" s="8">
        <v>0.38</v>
      </c>
      <c r="D70" s="8">
        <v>0.38</v>
      </c>
      <c r="E70" s="8" t="s">
        <v>35</v>
      </c>
      <c r="F70" s="8" t="s">
        <v>35</v>
      </c>
    </row>
    <row r="71" spans="1:6" x14ac:dyDescent="0.25">
      <c r="A71" s="17" t="s">
        <v>67</v>
      </c>
      <c r="B71" s="8" t="s">
        <v>68</v>
      </c>
      <c r="C71" s="8">
        <v>32.950000000000003</v>
      </c>
      <c r="D71" s="8">
        <v>32.950000000000003</v>
      </c>
      <c r="E71" s="8" t="s">
        <v>35</v>
      </c>
      <c r="F71" s="8" t="s">
        <v>35</v>
      </c>
    </row>
    <row r="72" spans="1:6" x14ac:dyDescent="0.25">
      <c r="A72" s="17" t="s">
        <v>51</v>
      </c>
      <c r="B72" s="8" t="s">
        <v>53</v>
      </c>
      <c r="C72" s="8">
        <v>25.95</v>
      </c>
      <c r="D72" s="8">
        <v>27.53</v>
      </c>
      <c r="E72" s="8">
        <v>4.43</v>
      </c>
      <c r="F72" s="8">
        <v>4.7</v>
      </c>
    </row>
    <row r="73" spans="1:6" x14ac:dyDescent="0.25">
      <c r="A73" s="17" t="s">
        <v>50</v>
      </c>
      <c r="B73" s="8" t="s">
        <v>53</v>
      </c>
      <c r="C73" s="8" t="s">
        <v>35</v>
      </c>
      <c r="D73" s="8">
        <v>35.11</v>
      </c>
      <c r="E73" s="8" t="s">
        <v>35</v>
      </c>
      <c r="F73" s="8">
        <v>6.6</v>
      </c>
    </row>
    <row r="74" spans="1:6" x14ac:dyDescent="0.25">
      <c r="A74" s="17" t="s">
        <v>54</v>
      </c>
      <c r="B74" s="8"/>
      <c r="C74" s="8"/>
      <c r="D74" s="8"/>
      <c r="E74" s="8">
        <v>3.84</v>
      </c>
      <c r="F74" s="8">
        <v>4.07</v>
      </c>
    </row>
    <row r="75" spans="1:6" x14ac:dyDescent="0.25">
      <c r="A75" s="17" t="s">
        <v>55</v>
      </c>
      <c r="B75" s="8"/>
      <c r="C75" s="8"/>
      <c r="D75" s="8"/>
      <c r="E75" s="8">
        <v>4.6399999999999997</v>
      </c>
      <c r="F75" s="8">
        <v>4.9400000000000004</v>
      </c>
    </row>
    <row r="76" spans="1:6" x14ac:dyDescent="0.25">
      <c r="A76" s="17" t="s">
        <v>56</v>
      </c>
      <c r="B76" s="8"/>
      <c r="C76" s="8"/>
      <c r="D76" s="8"/>
      <c r="E76" s="8">
        <v>3.24</v>
      </c>
      <c r="F76" s="8">
        <v>3.44</v>
      </c>
    </row>
    <row r="77" spans="1:6" x14ac:dyDescent="0.25">
      <c r="A77" s="17" t="s">
        <v>79</v>
      </c>
      <c r="B77" s="8" t="s">
        <v>81</v>
      </c>
      <c r="C77" s="18"/>
      <c r="D77" s="19"/>
      <c r="E77" s="8">
        <v>6.5</v>
      </c>
      <c r="F77" s="8" t="s">
        <v>82</v>
      </c>
    </row>
    <row r="78" spans="1:6" x14ac:dyDescent="0.25">
      <c r="A78" s="17" t="s">
        <v>80</v>
      </c>
      <c r="B78" s="8" t="s">
        <v>81</v>
      </c>
      <c r="C78" s="18"/>
      <c r="D78" s="19"/>
      <c r="E78" s="8">
        <v>8.68</v>
      </c>
      <c r="F78" s="8" t="s">
        <v>82</v>
      </c>
    </row>
    <row r="79" spans="1:6" ht="15" customHeight="1" x14ac:dyDescent="0.25">
      <c r="A79" s="17" t="s">
        <v>76</v>
      </c>
      <c r="B79" s="8" t="s">
        <v>77</v>
      </c>
      <c r="C79" s="27" t="s">
        <v>78</v>
      </c>
      <c r="D79" s="28"/>
      <c r="E79" s="8"/>
      <c r="F79" s="8"/>
    </row>
    <row r="80" spans="1:6" x14ac:dyDescent="0.25">
      <c r="A80" s="17" t="s">
        <v>74</v>
      </c>
      <c r="B80" s="8" t="s">
        <v>75</v>
      </c>
      <c r="C80" s="27" t="s">
        <v>73</v>
      </c>
      <c r="D80" s="28"/>
      <c r="E80" s="8"/>
      <c r="F80" s="8"/>
    </row>
    <row r="81" spans="1:6" x14ac:dyDescent="0.25">
      <c r="A81" s="17" t="s">
        <v>69</v>
      </c>
      <c r="B81" s="8" t="s">
        <v>72</v>
      </c>
      <c r="C81" s="27" t="s">
        <v>73</v>
      </c>
      <c r="D81" s="28"/>
      <c r="E81" s="8"/>
      <c r="F81" s="8"/>
    </row>
    <row r="82" spans="1:6" x14ac:dyDescent="0.25">
      <c r="A82" s="17" t="s">
        <v>70</v>
      </c>
      <c r="B82" s="8" t="s">
        <v>71</v>
      </c>
      <c r="C82" s="27" t="s">
        <v>73</v>
      </c>
      <c r="D82" s="28"/>
      <c r="E82" s="8"/>
      <c r="F82" s="8"/>
    </row>
  </sheetData>
  <mergeCells count="4">
    <mergeCell ref="C81:D81"/>
    <mergeCell ref="C82:D82"/>
    <mergeCell ref="C80:D80"/>
    <mergeCell ref="C79:D79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Begin</dc:creator>
  <cp:lastModifiedBy>Erin Begin</cp:lastModifiedBy>
  <dcterms:created xsi:type="dcterms:W3CDTF">2020-10-07T20:21:04Z</dcterms:created>
  <dcterms:modified xsi:type="dcterms:W3CDTF">2021-08-11T16:27:08Z</dcterms:modified>
</cp:coreProperties>
</file>